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6A76901D-EF56-423F-A52B-D99C2C314722}" xr6:coauthVersionLast="47" xr6:coauthVersionMax="47" xr10:uidLastSave="{00000000-0000-0000-0000-000000000000}"/>
  <bookViews>
    <workbookView xWindow="31125" yWindow="345" windowWidth="21645" windowHeight="142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<sst xmlns="http://schemas.openxmlformats.org/spreadsheetml/2006/main" count="115" uniqueCount="100">
  <si>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</si>
  <si>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</si>
  <si>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</si>
  <si>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</si>
  <si>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</si>
  <si>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</si>
  <si>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</si>
  <si>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</si>
  <si>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</si>
  <si>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</si>
  <si>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</si>
  <si>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</si>
  <si>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</si>
  <si>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</si>
  <si>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</si>
  <si>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</si>
  <si>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</si>
  <si>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</si>
  <si>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</si>
  <si>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</si>
  <si>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</si>
  <si>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</si>
  <si>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</si>
  <si>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</si>
  <si>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</si>
  <si>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</si>
  <si>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</si>
  <si>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</si>
  <si>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</si>
  <si>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</si>
  <si>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</si>
  <si>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</si>
  <si>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</si>
  <si>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</si>
  <si>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</si>
  <si>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</si>
  <si>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</si>
  <si>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</si>
  <si>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</si>
  <si>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</si>
  <si>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</si>
  <si>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</si>
  <si>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</si>
  <si>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</si>
  <si>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</si>
  <si>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</si>
  <si>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</si>
  <si>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</si>
  <si>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</si>
  <si>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</si>
  <si>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</si>
  <si>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</si>
  <si>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</si>
  <si>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</si>
  <si>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</si>
  <si>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</si>
  <si>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</si>
  <si>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</si>
  <si>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</si>
  <si>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</si>
  <si>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</si>
  <si>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</si>
  <si>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</si>
  <si>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</si>
  <si>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</si>
  <si>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</si>
  <si>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</si>
  <si>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</si>
  <si>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</si>
  <si>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</si>
  <si>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</si>
  <si>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</si>
  <si>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</si>
  <si>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</si>
  <si>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</si>
  <si>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</si>
  <si>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</si>
  <si>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13600KF (랩터레이크) (정품)</t>
    <phoneticPr fontId="1" type="noConversion"/>
  </si>
  <si>
    <t>DEEPCOOL AG620</t>
    <phoneticPr fontId="1" type="noConversion"/>
  </si>
  <si>
    <t>GIGABYTE B760M DS3H D4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</si>
  <si>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</si>
  <si>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</si>
  <si>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삼성전자 PM9A1 M.2 NVMe 병행수입 (1TB)</t>
    <phoneticPr fontId="1" type="noConversion"/>
  </si>
  <si>
    <t>앱코 SUITMASTER P1000 강화유리 (화이트)</t>
    <phoneticPr fontId="1" type="noConversion"/>
  </si>
  <si>
    <t xml:space="preserve">마이크로닉스 Classic II 풀체인지 600W 80PLUS BRONZE 230V </t>
    <phoneticPr fontId="1" type="noConversion"/>
  </si>
  <si>
    <t>씨피유키트</t>
    <phoneticPr fontId="1" type="noConversion"/>
  </si>
  <si>
    <t>1700브라켓 서비스</t>
    <phoneticPr fontId="1" type="noConversion"/>
  </si>
  <si>
    <t>게이밍 장패드 서비스</t>
    <phoneticPr fontId="1" type="noConversion"/>
  </si>
  <si>
    <t>케이블</t>
    <phoneticPr fontId="1" type="noConversion"/>
  </si>
  <si>
    <t>마우스패드</t>
    <phoneticPr fontId="1" type="noConversion"/>
  </si>
  <si>
    <t>HDD추가연장 SATA케이블  2개</t>
    <phoneticPr fontId="1" type="noConversion"/>
  </si>
  <si>
    <t>원 홈스토어</t>
    <phoneticPr fontId="1" type="noConversion"/>
  </si>
  <si>
    <t>27MK430H LG모니터</t>
    <phoneticPr fontId="1" type="noConversion"/>
  </si>
  <si>
    <t>모니터</t>
    <phoneticPr fontId="1" type="noConversion"/>
  </si>
  <si>
    <t>DP TO HDMI 컨버터</t>
    <phoneticPr fontId="1" type="noConversion"/>
  </si>
  <si>
    <t>강원 HDMI 2M 2EA</t>
    <phoneticPr fontId="1" type="noConversion"/>
  </si>
  <si>
    <t>케이블</t>
    <phoneticPr fontId="1" type="noConversion"/>
  </si>
  <si>
    <t xml:space="preserve">브리츠 R9+AM8게임마우스 </t>
    <phoneticPr fontId="1" type="noConversion"/>
  </si>
  <si>
    <t>마이크로소프트 유선키보드 +랜선 2M</t>
    <phoneticPr fontId="1" type="noConversion"/>
  </si>
  <si>
    <t>키보드랜선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</si>
</sst>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91</v>
      </c>
      <c r="C1" s="114" t="s">
        <v>76</v>
      </c>
      <c r="D1" s="115"/>
      <c r="E1" s="47"/>
      <c r="F1" s="48"/>
      <c r="G1" s="48"/>
      <c r="H1" s="49"/>
    </row>
    <row r="2" spans="1:9" ht="22.5" customHeight="1">
      <c r="A2" s="15" t="s">
        <v>38</v>
      </c>
      <c r="B2" s="29">
        <v>1058513017</v>
      </c>
      <c r="C2" s="116"/>
      <c r="D2" s="117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45014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8"/>
      <c r="C4" s="118"/>
      <c r="D4" s="119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51</v>
      </c>
      <c r="B6" s="103"/>
      <c r="C6" s="61" t="s">
        <v>77</v>
      </c>
      <c r="D6" s="62"/>
      <c r="E6" s="3" t="s">
        <v>6</v>
      </c>
      <c r="F6" s="6">
        <v>412000</v>
      </c>
      <c r="G6" s="3">
        <v>1</v>
      </c>
      <c r="H6" s="6">
        <f>F6*G6</f>
        <v>412000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168000</v>
      </c>
      <c r="G8" s="3">
        <v>1</v>
      </c>
      <c r="H8" s="6">
        <f t="shared" si="0"/>
        <v>168000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44500</v>
      </c>
      <c r="G9" s="3">
        <v>4</v>
      </c>
      <c r="H9" s="6">
        <f t="shared" si="0"/>
        <v>178000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314000</v>
      </c>
      <c r="G10" s="3">
        <v>1</v>
      </c>
      <c r="H10" s="6">
        <f t="shared" si="0"/>
        <v>314000</v>
      </c>
      <c r="I10" s="2"/>
    </row>
    <row r="11" spans="1:9" ht="24" customHeight="1">
      <c r="A11" s="104"/>
      <c r="B11" s="105"/>
      <c r="C11" s="125"/>
      <c r="D11" s="12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7" t="s">
        <v>82</v>
      </c>
      <c r="D12" s="62"/>
      <c r="E12" s="3" t="s">
        <v>10</v>
      </c>
      <c r="F12" s="6">
        <v>96000</v>
      </c>
      <c r="G12" s="3">
        <v>1</v>
      </c>
      <c r="H12" s="6">
        <f t="shared" si="0"/>
        <v>96000</v>
      </c>
      <c r="I12" s="2"/>
    </row>
    <row r="13" spans="1:9" ht="24" customHeight="1">
      <c r="A13" s="104"/>
      <c r="B13" s="105"/>
      <c r="C13" s="92"/>
      <c r="D13" s="93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77000</v>
      </c>
      <c r="G14" s="3">
        <v>1</v>
      </c>
      <c r="H14" s="6">
        <f t="shared" si="0"/>
        <v>77000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92" t="s">
        <v>86</v>
      </c>
      <c r="D16" s="93"/>
      <c r="E16" s="3" t="s">
        <v>85</v>
      </c>
      <c r="F16" s="6">
        <v>0</v>
      </c>
      <c r="G16" s="3">
        <v>1</v>
      </c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3" t="s">
        <v>48</v>
      </c>
      <c r="D18" s="12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1"/>
      <c r="D19" s="122"/>
      <c r="E19" s="4" t="s">
        <v>50</v>
      </c>
      <c r="F19" s="7">
        <v>14000</v>
      </c>
      <c r="G19" s="4">
        <v>-1</v>
      </c>
      <c r="H19" s="6">
        <f t="shared" si="0"/>
        <v>-14000</v>
      </c>
      <c r="I19" s="2"/>
    </row>
    <row r="20" spans="1:9" ht="12.75" customHeight="1">
      <c r="A20" s="106" t="s">
        <v>52</v>
      </c>
      <c r="B20" s="107"/>
      <c r="C20" s="120" t="s">
        <v>15</v>
      </c>
      <c r="D20" s="120"/>
      <c r="E20" s="97">
        <f>SUM(H6:H19)</f>
        <v>1400000</v>
      </c>
      <c r="F20" s="97"/>
      <c r="G20" s="24">
        <v>1</v>
      </c>
      <c r="H20" s="58" t="s">
        <v>17</v>
      </c>
      <c r="I20" s="2"/>
    </row>
    <row r="21" spans="1:9" ht="12.75" customHeight="1">
      <c r="A21" s="108"/>
      <c r="B21" s="109"/>
      <c r="C21" s="120"/>
      <c r="D21" s="120"/>
      <c r="E21" s="97">
        <f>E20*G20</f>
        <v>1400000</v>
      </c>
      <c r="F21" s="97"/>
      <c r="G21" s="97"/>
      <c r="H21" s="58"/>
      <c r="I21" s="2"/>
    </row>
    <row r="22" spans="1:9" ht="12.75" customHeight="1">
      <c r="A22" s="108"/>
      <c r="B22" s="109"/>
      <c r="C22" s="120"/>
      <c r="D22" s="120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20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98</v>
      </c>
      <c r="D24" s="93"/>
      <c r="E24" s="5" t="s">
        <v>99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74</v>
      </c>
      <c r="B25" s="75"/>
      <c r="C25" s="94" t="s">
        <v>87</v>
      </c>
      <c r="D25" s="93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94</v>
      </c>
      <c r="D26" s="93"/>
      <c r="E26" s="5" t="s">
        <v>88</v>
      </c>
      <c r="F26" s="6">
        <v>0</v>
      </c>
      <c r="G26" s="3">
        <v>4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90</v>
      </c>
      <c r="D27" s="96"/>
      <c r="E27" s="5" t="s">
        <v>88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112" t="s">
        <v>95</v>
      </c>
      <c r="D28" s="96"/>
      <c r="E28" s="5" t="s">
        <v>96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95" t="s">
        <v>92</v>
      </c>
      <c r="D29" s="96"/>
      <c r="E29" s="5" t="s">
        <v>93</v>
      </c>
      <c r="F29" s="6">
        <v>180000</v>
      </c>
      <c r="G29" s="3">
        <v>2</v>
      </c>
      <c r="H29" s="6">
        <f t="shared" si="1"/>
        <v>360000</v>
      </c>
      <c r="I29" s="2"/>
    </row>
    <row r="30" spans="1:9">
      <c r="A30" s="76"/>
      <c r="B30" s="77"/>
      <c r="C30" s="95" t="s">
        <v>97</v>
      </c>
      <c r="D30" s="96"/>
      <c r="E30" s="5"/>
      <c r="F30" s="6">
        <v>35000</v>
      </c>
      <c r="G30" s="3">
        <v>1</v>
      </c>
      <c r="H30" s="6">
        <f t="shared" si="1"/>
        <v>35000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28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395000</v>
      </c>
      <c r="F33" s="99"/>
      <c r="G33" s="99"/>
      <c r="H33" s="56" t="s">
        <v>17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31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1795000</v>
      </c>
      <c r="G35" s="67"/>
      <c r="H35" s="9" t="s">
        <v>17</v>
      </c>
      <c r="I35" s="2"/>
    </row>
    <row r="36" spans="1:9" ht="16.5" customHeight="1">
      <c r="A36" s="72" t="s">
        <v>30</v>
      </c>
      <c r="B36" s="73"/>
      <c r="C36" s="82" t="b">
        <f>IF(F37="카드+현금",Sheet3!C9,IF(F37="현금+카드",Sheet3!C6))</f>
        <v>0</v>
      </c>
      <c r="D36" s="83"/>
      <c r="E36" s="8" t="s">
        <v>18</v>
      </c>
      <c r="F36" s="65">
        <f>F35*1.1-F35</f>
        <v>179500.00000000023</v>
      </c>
      <c r="G36" s="66"/>
      <c r="H36" s="10"/>
      <c r="I36" s="2"/>
    </row>
    <row r="37" spans="1:9" ht="17.25" customHeight="1">
      <c r="A37" s="72" t="s">
        <v>26</v>
      </c>
      <c r="B37" s="73"/>
      <c r="C37" s="41"/>
      <c r="D37" s="42"/>
      <c r="E37" s="8" t="s">
        <v>25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27</v>
      </c>
      <c r="B38" s="38"/>
      <c r="C38" s="43">
        <f>SUM(C35:C36)-C37</f>
        <v>0</v>
      </c>
      <c r="D38" s="44"/>
      <c r="E38" s="21" t="s">
        <v>26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19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1974500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3" t="s">
        <v>57</v>
      </c>
      <c r="G40" s="113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1795000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1424500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1795000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1795000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1795000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2023-03-29T04:33:54Z</cp:lastPrinted>
  <dcterms:created xsi:type="dcterms:W3CDTF">2019-03-28T03:58:09Z</dcterms:created>
  <dcterms:modified xsi:type="dcterms:W3CDTF">2023-03-29T08:11:18Z</dcterms:modified>
</cp:coreProperties>
</file>