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8A179EB5-26A6-42F8-B9B1-6DF68C105466}" xr6:coauthVersionLast="47" xr6:coauthVersionMax="47" xr10:uidLastSave="{C07DCC56-732B-4C8D-A9F0-AD781C0CD994}"/>
  <bookViews>
    <workbookView xWindow="6435" yWindow="795" windowWidth="21600" windowHeight="1431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<sst xmlns="http://schemas.openxmlformats.org/spreadsheetml/2006/main" count="107" uniqueCount="92">
  <si>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</si>
  <si>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</si>
  <si>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</si>
  <si>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</si>
  <si>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</si>
  <si>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</si>
  <si>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</si>
  <si>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</si>
  <si>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</si>
  <si>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</si>
  <si>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</si>
  <si>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</si>
  <si>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</si>
  <si>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</si>
  <si>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</si>
  <si>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</si>
  <si>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</si>
  <si>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</si>
  <si>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</si>
  <si>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</si>
  <si>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</si>
  <si>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</si>
  <si>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</si>
  <si>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</si>
  <si>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</si>
  <si>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</si>
  <si>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</si>
  <si>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</si>
  <si>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</si>
  <si>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</si>
  <si>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</si>
  <si>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</si>
  <si>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</si>
  <si>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</si>
  <si>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</si>
  <si>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</si>
  <si>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</si>
  <si>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</si>
  <si>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</si>
  <si>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</si>
  <si>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</si>
  <si>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</si>
  <si>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</si>
  <si>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</si>
  <si>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</si>
  <si>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</si>
  <si>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</si>
  <si>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</si>
  <si>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</si>
  <si>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</si>
  <si>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</si>
  <si>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</si>
  <si>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</si>
  <si>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</si>
  <si>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</si>
  <si>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</si>
  <si>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</si>
  <si>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</si>
  <si>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</si>
  <si>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</si>
  <si>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</si>
  <si>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</si>
  <si>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</si>
  <si>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</si>
  <si>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</si>
  <si>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</si>
  <si>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</si>
  <si>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</si>
  <si>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</si>
  <si>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</si>
  <si>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</si>
  <si>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</si>
  <si>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</si>
  <si>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</si>
  <si>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</si>
  <si>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</si>
  <si>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</si>
  <si>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</si>
  <si>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</si>
  <si>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</si>
  <si>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</si>
  <si>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</si>
  <si>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</si>
  <si>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 펜티엄 골드 G6405 (코멧레이크S 리프레시)</t>
    <phoneticPr fontId="1" type="noConversion"/>
  </si>
  <si>
    <t>인텔정품쿨러</t>
    <phoneticPr fontId="1" type="noConversion"/>
  </si>
  <si>
    <t>ASROCK H510M-HDV M.2 듀얼모니터가능</t>
    <phoneticPr fontId="1" type="noConversion"/>
  </si>
  <si>
    <t>삼성전자 DDR4-3200 (8GB)</t>
    <phoneticPr fontId="1" type="noConversion"/>
  </si>
  <si>
    <t>인텔내장그래픽</t>
    <phoneticPr fontId="1" type="noConversion"/>
  </si>
  <si>
    <t>이메이션 X931 M.2 NVMe (256GB)일반대비 읽고 쓰는속도 5배이상 빠릅니다</t>
    <phoneticPr fontId="1" type="noConversion"/>
  </si>
  <si>
    <t>사무용 미니케이스 블랙</t>
    <phoneticPr fontId="1" type="noConversion"/>
  </si>
  <si>
    <t>마이크로닉스 SG-400D12S 80Plus 정격브랜드</t>
    <phoneticPr fontId="1" type="noConversion"/>
  </si>
  <si>
    <t>전화문의 (사무실 문서작업용)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</si>
</sst>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E8" sqref="E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91</v>
      </c>
      <c r="C1" s="36" t="s">
        <v>76</v>
      </c>
      <c r="D1" s="37"/>
      <c r="E1" s="108"/>
      <c r="F1" s="109"/>
      <c r="G1" s="109"/>
      <c r="H1" s="110"/>
    </row>
    <row r="2" spans="1:9" ht="22.5" customHeight="1">
      <c r="A2" s="15" t="s">
        <v>39</v>
      </c>
      <c r="B2" s="29">
        <v>1068589545</v>
      </c>
      <c r="C2" s="38"/>
      <c r="D2" s="39"/>
      <c r="E2" s="111"/>
      <c r="F2" s="112"/>
      <c r="G2" s="112"/>
      <c r="H2" s="113"/>
    </row>
    <row r="3" spans="1:9" ht="22.5" customHeight="1">
      <c r="A3" s="15" t="s">
        <v>40</v>
      </c>
      <c r="B3" s="16">
        <f ca="1">TODAY()</f>
        <v>45009</v>
      </c>
      <c r="C3" s="15" t="s">
        <v>41</v>
      </c>
      <c r="D3" s="18"/>
      <c r="E3" s="111"/>
      <c r="F3" s="112"/>
      <c r="G3" s="112"/>
      <c r="H3" s="113"/>
    </row>
    <row r="4" spans="1:9" ht="22.5" customHeight="1">
      <c r="A4" s="14" t="s">
        <v>38</v>
      </c>
      <c r="B4" s="42"/>
      <c r="C4" s="42"/>
      <c r="D4" s="43"/>
      <c r="E4" s="114"/>
      <c r="F4" s="115"/>
      <c r="G4" s="115"/>
      <c r="H4" s="116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52</v>
      </c>
      <c r="B6" s="67"/>
      <c r="C6" s="53" t="s">
        <v>83</v>
      </c>
      <c r="D6" s="54"/>
      <c r="E6" s="3" t="s">
        <v>6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68"/>
      <c r="B7" s="69"/>
      <c r="C7" s="53" t="s">
        <v>84</v>
      </c>
      <c r="D7" s="54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8"/>
      <c r="B8" s="69"/>
      <c r="C8" s="120" t="s">
        <v>85</v>
      </c>
      <c r="D8" s="121"/>
      <c r="E8" s="3" t="s">
        <v>7</v>
      </c>
      <c r="F8" s="6">
        <v>100000</v>
      </c>
      <c r="G8" s="3">
        <v>1</v>
      </c>
      <c r="H8" s="6">
        <f t="shared" si="0"/>
        <v>100000</v>
      </c>
      <c r="I8" s="2"/>
    </row>
    <row r="9" spans="1:9" ht="37.5" customHeight="1">
      <c r="A9" s="68"/>
      <c r="B9" s="69"/>
      <c r="C9" s="53" t="s">
        <v>86</v>
      </c>
      <c r="D9" s="54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68"/>
      <c r="B10" s="69"/>
      <c r="C10" s="53" t="s">
        <v>87</v>
      </c>
      <c r="D10" s="54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8"/>
      <c r="B11" s="69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57" t="s">
        <v>88</v>
      </c>
      <c r="D12" s="58"/>
      <c r="E12" s="3" t="s">
        <v>10</v>
      </c>
      <c r="F12" s="6">
        <v>40000</v>
      </c>
      <c r="G12" s="3">
        <v>1</v>
      </c>
      <c r="H12" s="6">
        <f t="shared" si="0"/>
        <v>40000</v>
      </c>
      <c r="I12" s="2"/>
    </row>
    <row r="13" spans="1:9" ht="24" customHeight="1">
      <c r="A13" s="68"/>
      <c r="B13" s="69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47" t="s">
        <v>89</v>
      </c>
      <c r="D14" s="48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68"/>
      <c r="B15" s="69"/>
      <c r="C15" s="47" t="s">
        <v>90</v>
      </c>
      <c r="D15" s="48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8"/>
      <c r="B16" s="69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59</v>
      </c>
      <c r="D17" s="6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1" t="s">
        <v>82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0" t="s">
        <v>53</v>
      </c>
      <c r="B20" s="71"/>
      <c r="C20" s="44" t="s">
        <v>16</v>
      </c>
      <c r="D20" s="44"/>
      <c r="E20" s="61">
        <f>SUM(H6:H19)</f>
        <v>368000</v>
      </c>
      <c r="F20" s="61"/>
      <c r="G20" s="24">
        <v>2</v>
      </c>
      <c r="H20" s="119" t="s">
        <v>18</v>
      </c>
      <c r="I20" s="2"/>
    </row>
    <row r="21" spans="1:9" ht="12.75" customHeight="1">
      <c r="A21" s="72"/>
      <c r="B21" s="73"/>
      <c r="C21" s="44"/>
      <c r="D21" s="44"/>
      <c r="E21" s="61">
        <f>E20*G20</f>
        <v>736000</v>
      </c>
      <c r="F21" s="61"/>
      <c r="G21" s="61"/>
      <c r="H21" s="119"/>
      <c r="I21" s="2"/>
    </row>
    <row r="22" spans="1:9" ht="12.75" customHeight="1">
      <c r="A22" s="72"/>
      <c r="B22" s="73"/>
      <c r="C22" s="44"/>
      <c r="D22" s="44"/>
      <c r="E22" s="61"/>
      <c r="F22" s="61"/>
      <c r="G22" s="61"/>
      <c r="H22" s="119"/>
      <c r="I22" s="2"/>
    </row>
    <row r="23" spans="1:9" ht="17.25" customHeight="1">
      <c r="A23" s="72"/>
      <c r="B23" s="73"/>
      <c r="C23" s="86" t="s">
        <v>21</v>
      </c>
      <c r="D23" s="87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1" t="s">
        <v>77</v>
      </c>
      <c r="B25" s="92"/>
      <c r="C25" s="88"/>
      <c r="D25" s="48"/>
      <c r="E25" s="5"/>
      <c r="F25" s="6"/>
      <c r="G25" s="3"/>
      <c r="H25" s="6">
        <f>F25*G25</f>
        <v>0</v>
      </c>
      <c r="I25" s="2"/>
    </row>
    <row r="26" spans="1:9">
      <c r="A26" s="93"/>
      <c r="B26" s="94"/>
      <c r="C26" s="88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3"/>
      <c r="B27" s="94"/>
      <c r="C27" s="59"/>
      <c r="D27" s="60"/>
      <c r="E27" s="5"/>
      <c r="F27" s="6"/>
      <c r="G27" s="3"/>
      <c r="H27" s="6">
        <f t="shared" si="1"/>
        <v>0</v>
      </c>
      <c r="I27" s="2"/>
    </row>
    <row r="28" spans="1:9">
      <c r="A28" s="93"/>
      <c r="B28" s="94"/>
      <c r="E28" s="5"/>
      <c r="F28" s="6"/>
      <c r="G28" s="3"/>
      <c r="H28" s="6">
        <f t="shared" si="1"/>
        <v>0</v>
      </c>
      <c r="I28" s="2"/>
    </row>
    <row r="29" spans="1:9">
      <c r="A29" s="93"/>
      <c r="B29" s="94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93"/>
      <c r="B30" s="94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3"/>
      <c r="B31" s="94"/>
      <c r="C31" s="59"/>
      <c r="D31" s="60"/>
      <c r="E31" s="5"/>
      <c r="F31" s="6"/>
      <c r="G31" s="3"/>
      <c r="H31" s="6">
        <f t="shared" si="1"/>
        <v>0</v>
      </c>
      <c r="I31" s="2"/>
    </row>
    <row r="32" spans="1:9">
      <c r="A32" s="95"/>
      <c r="B32" s="96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97" t="s">
        <v>29</v>
      </c>
      <c r="B33" s="98"/>
      <c r="C33" s="82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3"/>
      <c r="E33" s="62">
        <f>SUM(H24:H32)</f>
        <v>0</v>
      </c>
      <c r="F33" s="63"/>
      <c r="G33" s="63"/>
      <c r="H33" s="117" t="s">
        <v>18</v>
      </c>
      <c r="I33" s="2"/>
    </row>
    <row r="34" spans="1:9" ht="14.25" customHeight="1">
      <c r="A34" s="99"/>
      <c r="B34" s="100"/>
      <c r="C34" s="84"/>
      <c r="D34" s="85"/>
      <c r="E34" s="64"/>
      <c r="F34" s="65"/>
      <c r="G34" s="65"/>
      <c r="H34" s="118"/>
      <c r="I34" s="2"/>
    </row>
    <row r="35" spans="1:9" ht="16.5" customHeight="1">
      <c r="A35" s="89" t="s">
        <v>32</v>
      </c>
      <c r="B35" s="90"/>
      <c r="C35" s="80" t="b">
        <f>IF(F37="카드+현금",Sheet3!C11,IF(F37="현금+카드",Sheet3!C4))</f>
        <v>0</v>
      </c>
      <c r="D35" s="81"/>
      <c r="E35" s="8" t="s">
        <v>4</v>
      </c>
      <c r="F35" s="124">
        <f>SUM(E21,E33)</f>
        <v>736000</v>
      </c>
      <c r="G35" s="124"/>
      <c r="H35" s="9" t="s">
        <v>18</v>
      </c>
      <c r="I35" s="2"/>
    </row>
    <row r="36" spans="1:9" ht="16.5" customHeight="1">
      <c r="A36" s="89" t="s">
        <v>31</v>
      </c>
      <c r="B36" s="90"/>
      <c r="C36" s="78" t="b">
        <f>IF(F37="카드+현금",Sheet3!C9,IF(F37="현금+카드",Sheet3!C6))</f>
        <v>0</v>
      </c>
      <c r="D36" s="79"/>
      <c r="E36" s="8" t="s">
        <v>19</v>
      </c>
      <c r="F36" s="122">
        <f>F35*1.1-F35</f>
        <v>73600.000000000116</v>
      </c>
      <c r="G36" s="123"/>
      <c r="H36" s="10"/>
      <c r="I36" s="2"/>
    </row>
    <row r="37" spans="1:9" ht="17.25" customHeight="1">
      <c r="A37" s="89" t="s">
        <v>27</v>
      </c>
      <c r="B37" s="90"/>
      <c r="C37" s="102"/>
      <c r="D37" s="103"/>
      <c r="E37" s="8" t="s">
        <v>26</v>
      </c>
      <c r="F37" s="76" t="s">
        <v>61</v>
      </c>
      <c r="G37" s="77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7" t="s">
        <v>28</v>
      </c>
      <c r="B38" s="98"/>
      <c r="C38" s="104">
        <f>SUM(C35:C36)-C37</f>
        <v>0</v>
      </c>
      <c r="D38" s="105"/>
      <c r="E38" s="21" t="s">
        <v>27</v>
      </c>
      <c r="F38" s="126"/>
      <c r="G38" s="127"/>
      <c r="H38" s="128"/>
      <c r="I38" s="2"/>
    </row>
    <row r="39" spans="1:9" ht="20.25" customHeight="1">
      <c r="A39" s="99"/>
      <c r="B39" s="100"/>
      <c r="C39" s="106"/>
      <c r="D39" s="107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809600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1" t="s">
        <v>55</v>
      </c>
      <c r="F41" s="101"/>
      <c r="G41" s="101"/>
      <c r="H41" s="101"/>
      <c r="I41" s="2"/>
    </row>
    <row r="42" spans="1:9">
      <c r="C42" s="2"/>
      <c r="D42" s="2"/>
      <c r="E42" s="101"/>
      <c r="F42" s="101"/>
      <c r="G42" s="101"/>
      <c r="H42" s="101"/>
      <c r="I42" s="2"/>
    </row>
    <row r="43" spans="1:9">
      <c r="C43" s="2"/>
      <c r="D43" s="2"/>
      <c r="E43" s="101"/>
      <c r="F43" s="101"/>
      <c r="G43" s="101"/>
      <c r="H43" s="10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2" t="s">
        <v>71</v>
      </c>
      <c r="B3" s="112"/>
      <c r="C3" s="112"/>
      <c r="E3" t="s">
        <v>64</v>
      </c>
      <c r="F3">
        <f>Sheet1!F35</f>
        <v>736000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809600.00000000012</v>
      </c>
      <c r="D6" t="s">
        <v>67</v>
      </c>
    </row>
    <row r="8" spans="1:7">
      <c r="A8" s="112" t="s">
        <v>72</v>
      </c>
      <c r="B8" s="112"/>
      <c r="C8" s="112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736000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736000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736000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2023-03-24T09:44:09Z</cp:lastPrinted>
  <dcterms:created xsi:type="dcterms:W3CDTF">2019-03-28T03:58:09Z</dcterms:created>
  <dcterms:modified xsi:type="dcterms:W3CDTF">2023-03-24T09:55:12Z</dcterms:modified>
</cp:coreProperties>
</file>