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4_{6ABBAD02-7E79-4CA3-9069-8395527D397A}" xr6:coauthVersionLast="47" xr6:coauthVersionMax="47" xr10:uidLastSave="{00000000-0000-0000-0000-000000000000}"/>
  <bookViews>
    <workbookView xWindow="-21510" yWindow="0" windowWidth="21600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C6" i="3"/>
  <c r="F36" i="1"/>
  <c r="C36" i="1" l="1"/>
  <c r="C38" i="1" s="1"/>
  <c r="H40" i="1" l="1"/>
</calcChain>
</file>

<file path=xl/sharedStrings.xml><?xml version="1.0" encoding="utf-8"?>
<sst xmlns="http://schemas.openxmlformats.org/spreadsheetml/2006/main" count="106" uniqueCount="92">
  <si>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</si>
  <si>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</si>
  <si>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</si>
  <si>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</si>
  <si>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</si>
  <si>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</si>
  <si>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</si>
  <si>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</si>
  <si>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</si>
  <si>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</si>
  <si>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</si>
  <si>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</si>
  <si>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</si>
  <si>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</si>
  <si>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</si>
  <si>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</si>
  <si>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</si>
  <si>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</si>
  <si>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</si>
  <si>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</si>
  <si>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</si>
  <si>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</si>
  <si>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</si>
  <si>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</si>
  <si>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</si>
  <si>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</si>
  <si>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</si>
  <si>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</si>
  <si>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</si>
  <si>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</si>
  <si>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</si>
  <si>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</si>
  <si>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</si>
  <si>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</si>
  <si>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</si>
  <si>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</si>
  <si>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</si>
  <si>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</si>
  <si>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</si>
  <si>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</si>
  <si>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</si>
  <si>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</si>
  <si>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</si>
  <si>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</si>
  <si>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</si>
  <si>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</si>
  <si>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</si>
  <si>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</si>
  <si>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</si>
  <si>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</si>
  <si>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</si>
  <si>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</si>
  <si>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</si>
  <si>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</si>
  <si>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</si>
  <si>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</si>
  <si>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</si>
  <si>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</si>
  <si>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</si>
  <si>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</si>
  <si>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</si>
  <si>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</si>
  <si>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</si>
  <si>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</si>
  <si>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</si>
  <si>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</si>
  <si>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</si>
  <si>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</si>
  <si>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</si>
  <si>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</si>
  <si>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</si>
  <si>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</si>
  <si>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</si>
  <si>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</si>
  <si>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</si>
  <si>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</si>
  <si>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</si>
  <si>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코어i5-13세대 13600KF (랩터레이크) (정품)</t>
    <phoneticPr fontId="1" type="noConversion"/>
  </si>
  <si>
    <t>DEEPCOOL AK620 (BLACK)</t>
    <phoneticPr fontId="1" type="noConversion"/>
  </si>
  <si>
    <t>삼성전자 DDR5-5600 (16GB)</t>
    <phoneticPr fontId="1" type="noConversion"/>
  </si>
  <si>
    <t>SK하이닉스 Gold P31 M.2 NVMe (1TB)</t>
    <phoneticPr fontId="1" type="noConversion"/>
  </si>
  <si>
    <t>darkFlash DLX21 RGB MESH 강화유리 (블랙)</t>
    <phoneticPr fontId="1" type="noConversion"/>
  </si>
  <si>
    <t>시소닉 FOCUS GOLD GM-850 Modular</t>
    <phoneticPr fontId="1" type="noConversion"/>
  </si>
  <si>
    <t>MSI MAG B760M 박격포</t>
    <phoneticPr fontId="1" type="noConversion"/>
  </si>
  <si>
    <t>MSI 지포스 RTX 4070 Ti 게이밍 X 트리오 D6X 12GB 트라이프로져3</t>
    <phoneticPr fontId="1" type="noConversion"/>
  </si>
  <si>
    <t>메모리오버</t>
    <phoneticPr fontId="1" type="noConversion"/>
  </si>
  <si>
    <t>메모리만 오버클럭 서비스</t>
    <phoneticPr fontId="1" type="noConversion"/>
  </si>
  <si>
    <t>이재빈 고객님</t>
    <phoneticPr fontId="1" type="noConversion"/>
  </si>
  <si>
    <t>9일저녁 마무리후, 3월10일날 수령</t>
    <phoneticPr fontId="1" type="noConversion"/>
  </si>
  <si>
    <t>기존하드디스크 장착해드리기</t>
    <phoneticPr fontId="1" type="noConversion"/>
  </si>
  <si>
    <t>LG전자 울트라기어 27GN650</t>
    <phoneticPr fontId="1" type="noConversion"/>
  </si>
  <si>
    <t>모니터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</si>
</sst>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G20" sqref="G2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49</v>
      </c>
      <c r="B1" s="19" t="s">
        <v>87</v>
      </c>
      <c r="C1" s="113" t="s">
        <v>76</v>
      </c>
      <c r="D1" s="114"/>
      <c r="E1" s="47"/>
      <c r="F1" s="48"/>
      <c r="G1" s="48"/>
      <c r="H1" s="49"/>
    </row>
    <row r="2" spans="1:9" ht="22.5" customHeight="1">
      <c r="A2" s="15" t="s">
        <v>38</v>
      </c>
      <c r="B2" s="29">
        <v>1034998400</v>
      </c>
      <c r="C2" s="115"/>
      <c r="D2" s="116"/>
      <c r="E2" s="50"/>
      <c r="F2" s="51"/>
      <c r="G2" s="51"/>
      <c r="H2" s="52"/>
    </row>
    <row r="3" spans="1:9" ht="22.5" customHeight="1">
      <c r="A3" s="15" t="s">
        <v>39</v>
      </c>
      <c r="B3" s="16">
        <f ca="1">TODAY()</f>
        <v>44994</v>
      </c>
      <c r="C3" s="15" t="s">
        <v>40</v>
      </c>
      <c r="D3" s="18"/>
      <c r="E3" s="50"/>
      <c r="F3" s="51"/>
      <c r="G3" s="51"/>
      <c r="H3" s="52"/>
    </row>
    <row r="4" spans="1:9" ht="22.5" customHeight="1">
      <c r="A4" s="14" t="s">
        <v>37</v>
      </c>
      <c r="B4" s="117" t="s">
        <v>88</v>
      </c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51</v>
      </c>
      <c r="B6" s="103"/>
      <c r="C6" s="61" t="s">
        <v>77</v>
      </c>
      <c r="D6" s="62"/>
      <c r="E6" s="3" t="s">
        <v>6</v>
      </c>
      <c r="F6" s="6">
        <v>425000</v>
      </c>
      <c r="G6" s="3">
        <v>1</v>
      </c>
      <c r="H6" s="6">
        <f>F6*G6</f>
        <v>425000</v>
      </c>
      <c r="I6" s="2"/>
    </row>
    <row r="7" spans="1:9" ht="24" customHeight="1">
      <c r="A7" s="104"/>
      <c r="B7" s="105"/>
      <c r="C7" s="61" t="s">
        <v>78</v>
      </c>
      <c r="D7" s="62"/>
      <c r="E7" s="22" t="s">
        <v>13</v>
      </c>
      <c r="F7" s="6">
        <v>83000</v>
      </c>
      <c r="G7" s="3">
        <v>1</v>
      </c>
      <c r="H7" s="6">
        <f t="shared" ref="H7:H19" si="0">F7*G7</f>
        <v>83000</v>
      </c>
      <c r="I7" s="2"/>
    </row>
    <row r="8" spans="1:9" ht="25.5" customHeight="1">
      <c r="A8" s="104"/>
      <c r="B8" s="105"/>
      <c r="C8" s="63" t="s">
        <v>83</v>
      </c>
      <c r="D8" s="64"/>
      <c r="E8" s="3" t="s">
        <v>7</v>
      </c>
      <c r="F8" s="6">
        <v>269000</v>
      </c>
      <c r="G8" s="3">
        <v>1</v>
      </c>
      <c r="H8" s="6">
        <f t="shared" si="0"/>
        <v>269000</v>
      </c>
      <c r="I8" s="2"/>
    </row>
    <row r="9" spans="1:9" ht="37.5" customHeight="1">
      <c r="A9" s="104"/>
      <c r="B9" s="105"/>
      <c r="C9" s="61" t="s">
        <v>79</v>
      </c>
      <c r="D9" s="62"/>
      <c r="E9" s="3" t="s">
        <v>8</v>
      </c>
      <c r="F9" s="6">
        <v>58500</v>
      </c>
      <c r="G9" s="3">
        <v>2</v>
      </c>
      <c r="H9" s="6">
        <f t="shared" si="0"/>
        <v>117000</v>
      </c>
      <c r="I9" s="2"/>
    </row>
    <row r="10" spans="1:9" ht="24" customHeight="1">
      <c r="A10" s="104"/>
      <c r="B10" s="105"/>
      <c r="C10" s="61" t="s">
        <v>84</v>
      </c>
      <c r="D10" s="62"/>
      <c r="E10" s="3" t="s">
        <v>9</v>
      </c>
      <c r="F10" s="6">
        <v>1280000</v>
      </c>
      <c r="G10" s="3">
        <v>1</v>
      </c>
      <c r="H10" s="6">
        <f t="shared" si="0"/>
        <v>1280000</v>
      </c>
      <c r="I10" s="2"/>
    </row>
    <row r="11" spans="1:9" ht="24" customHeight="1">
      <c r="A11" s="104"/>
      <c r="B11" s="105"/>
      <c r="C11" s="124"/>
      <c r="D11" s="125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6" t="s">
        <v>80</v>
      </c>
      <c r="D12" s="62"/>
      <c r="E12" s="3" t="s">
        <v>10</v>
      </c>
      <c r="F12" s="6">
        <v>139000</v>
      </c>
      <c r="G12" s="3">
        <v>1</v>
      </c>
      <c r="H12" s="6">
        <f t="shared" si="0"/>
        <v>139000</v>
      </c>
      <c r="I12" s="2"/>
    </row>
    <row r="13" spans="1:9" ht="24" customHeight="1">
      <c r="A13" s="104"/>
      <c r="B13" s="105"/>
      <c r="C13" s="92" t="s">
        <v>89</v>
      </c>
      <c r="D13" s="93"/>
      <c r="E13" s="3" t="s">
        <v>53</v>
      </c>
      <c r="F13" s="6">
        <v>0</v>
      </c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81</v>
      </c>
      <c r="D14" s="93"/>
      <c r="E14" s="3" t="s">
        <v>11</v>
      </c>
      <c r="F14" s="6">
        <v>97000</v>
      </c>
      <c r="G14" s="3">
        <v>1</v>
      </c>
      <c r="H14" s="6">
        <f t="shared" si="0"/>
        <v>97000</v>
      </c>
      <c r="I14" s="2"/>
    </row>
    <row r="15" spans="1:9" ht="24" customHeight="1">
      <c r="A15" s="104"/>
      <c r="B15" s="105"/>
      <c r="C15" s="92" t="s">
        <v>82</v>
      </c>
      <c r="D15" s="93"/>
      <c r="E15" s="3" t="s">
        <v>12</v>
      </c>
      <c r="F15" s="6">
        <v>175000</v>
      </c>
      <c r="G15" s="3">
        <v>1</v>
      </c>
      <c r="H15" s="6">
        <f t="shared" si="0"/>
        <v>175000</v>
      </c>
      <c r="I15" s="2"/>
    </row>
    <row r="16" spans="1:9" ht="24" customHeight="1">
      <c r="A16" s="104"/>
      <c r="B16" s="105"/>
      <c r="C16" s="92" t="s">
        <v>86</v>
      </c>
      <c r="D16" s="93"/>
      <c r="E16" s="3" t="s">
        <v>85</v>
      </c>
      <c r="F16" s="6">
        <v>0</v>
      </c>
      <c r="G16" s="3">
        <v>1</v>
      </c>
      <c r="H16" s="6">
        <f t="shared" si="0"/>
        <v>0</v>
      </c>
      <c r="I16" s="2"/>
    </row>
    <row r="17" spans="1:9">
      <c r="A17" s="104"/>
      <c r="B17" s="105"/>
      <c r="C17" s="95" t="s">
        <v>58</v>
      </c>
      <c r="D17" s="96"/>
      <c r="E17" s="4" t="s">
        <v>14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2" t="s">
        <v>48</v>
      </c>
      <c r="D18" s="123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50</v>
      </c>
      <c r="F19" s="7">
        <v>3000</v>
      </c>
      <c r="G19" s="4">
        <v>-1</v>
      </c>
      <c r="H19" s="6">
        <f t="shared" si="0"/>
        <v>-3000</v>
      </c>
      <c r="I19" s="2"/>
    </row>
    <row r="20" spans="1:9" ht="12.75" customHeight="1">
      <c r="A20" s="106" t="s">
        <v>52</v>
      </c>
      <c r="B20" s="107"/>
      <c r="C20" s="119" t="s">
        <v>15</v>
      </c>
      <c r="D20" s="119"/>
      <c r="E20" s="97">
        <f>SUM(H6:H19)</f>
        <v>2642000</v>
      </c>
      <c r="F20" s="97"/>
      <c r="G20" s="24">
        <v>1</v>
      </c>
      <c r="H20" s="58" t="s">
        <v>17</v>
      </c>
      <c r="I20" s="2"/>
    </row>
    <row r="21" spans="1:9" ht="12.75" customHeight="1">
      <c r="A21" s="108"/>
      <c r="B21" s="109"/>
      <c r="C21" s="119"/>
      <c r="D21" s="119"/>
      <c r="E21" s="97">
        <f>E20*G20</f>
        <v>2642000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20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90</v>
      </c>
      <c r="D24" s="93"/>
      <c r="E24" s="5" t="s">
        <v>91</v>
      </c>
      <c r="F24" s="6">
        <v>358000</v>
      </c>
      <c r="G24" s="3">
        <v>1</v>
      </c>
      <c r="H24" s="6">
        <f>F24*G24</f>
        <v>358000</v>
      </c>
      <c r="I24" s="2"/>
    </row>
    <row r="25" spans="1:9" ht="25.15" customHeight="1">
      <c r="A25" s="74" t="s">
        <v>74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28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358000</v>
      </c>
      <c r="F33" s="99"/>
      <c r="G33" s="99"/>
      <c r="H33" s="56" t="s">
        <v>17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31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3000000</v>
      </c>
      <c r="G35" s="67"/>
      <c r="H35" s="9" t="s">
        <v>17</v>
      </c>
      <c r="I35" s="2"/>
    </row>
    <row r="36" spans="1:9" ht="16.5" customHeight="1">
      <c r="A36" s="72" t="s">
        <v>30</v>
      </c>
      <c r="B36" s="73"/>
      <c r="C36" s="82" t="b">
        <f>IF(F37="카드+현금",Sheet3!C9,IF(F37="현금+카드",Sheet3!C6))</f>
        <v>0</v>
      </c>
      <c r="D36" s="83"/>
      <c r="E36" s="8" t="s">
        <v>18</v>
      </c>
      <c r="F36" s="65">
        <f>F35*1.1-F35</f>
        <v>300000.00000000047</v>
      </c>
      <c r="G36" s="66"/>
      <c r="H36" s="10"/>
      <c r="I36" s="2"/>
    </row>
    <row r="37" spans="1:9" ht="17.25" customHeight="1">
      <c r="A37" s="72" t="s">
        <v>26</v>
      </c>
      <c r="B37" s="73"/>
      <c r="C37" s="41"/>
      <c r="D37" s="42"/>
      <c r="E37" s="8" t="s">
        <v>25</v>
      </c>
      <c r="F37" s="80" t="s">
        <v>75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27</v>
      </c>
      <c r="B38" s="38"/>
      <c r="C38" s="43">
        <f>SUM(C35:C36)-C37</f>
        <v>0</v>
      </c>
      <c r="D38" s="44"/>
      <c r="E38" s="21" t="s">
        <v>26</v>
      </c>
      <c r="F38" s="69">
        <v>9500</v>
      </c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19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3290500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57</v>
      </c>
      <c r="G40" s="112"/>
      <c r="H40" s="27">
        <f>F39-(F36+F35)</f>
        <v>-9500.0000000004657</v>
      </c>
      <c r="I40" s="2"/>
    </row>
    <row r="41" spans="1:9" ht="16.5" customHeight="1">
      <c r="B41" s="35"/>
      <c r="C41" s="2"/>
      <c r="D41" s="2"/>
      <c r="E41" s="36" t="s">
        <v>54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69</v>
      </c>
      <c r="B3" s="51"/>
      <c r="C3" s="51"/>
      <c r="E3" t="s">
        <v>62</v>
      </c>
      <c r="F3">
        <f>Sheet1!F35</f>
        <v>3000000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18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2750000</v>
      </c>
      <c r="D6" t="s">
        <v>65</v>
      </c>
    </row>
    <row r="8" spans="1:7">
      <c r="A8" s="51" t="s">
        <v>70</v>
      </c>
      <c r="B8" s="51"/>
      <c r="C8" s="51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3000000</v>
      </c>
    </row>
    <row r="10" spans="1:7">
      <c r="B10" t="s">
        <v>18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3000000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55</v>
      </c>
      <c r="B2" t="s">
        <v>17</v>
      </c>
      <c r="C2" s="20" t="s">
        <v>73</v>
      </c>
      <c r="D2" t="s">
        <v>33</v>
      </c>
    </row>
    <row r="3" spans="1:5">
      <c r="A3" t="s">
        <v>23</v>
      </c>
      <c r="B3" t="s">
        <v>29</v>
      </c>
      <c r="C3" s="20" t="s">
        <v>72</v>
      </c>
      <c r="D3" s="13" t="s">
        <v>35</v>
      </c>
    </row>
    <row r="4" spans="1:5">
      <c r="A4" t="s">
        <v>24</v>
      </c>
      <c r="B4" s="11">
        <f>Sheet1!F35-(Sheet1!C35)</f>
        <v>3000000</v>
      </c>
    </row>
    <row r="5" spans="1:5">
      <c r="A5" t="s">
        <v>71</v>
      </c>
      <c r="B5" s="11"/>
    </row>
    <row r="6" spans="1:5">
      <c r="A6" t="s">
        <v>36</v>
      </c>
    </row>
    <row r="7" spans="1:5">
      <c r="A7" t="s">
        <v>56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A12" t="s">
        <v>45</v>
      </c>
      <c r="B12" s="11">
        <v>151200</v>
      </c>
    </row>
    <row r="13" spans="1:5">
      <c r="A13" t="s">
        <v>44</v>
      </c>
      <c r="B13" s="11">
        <v>188000</v>
      </c>
    </row>
    <row r="14" spans="1:5">
      <c r="A14" t="s">
        <v>46</v>
      </c>
      <c r="B14" s="11">
        <v>194290</v>
      </c>
    </row>
    <row r="15" spans="1:5">
      <c r="A15" t="s">
        <v>47</v>
      </c>
      <c r="B15" s="11">
        <v>359000</v>
      </c>
    </row>
    <row r="16" spans="1:5">
      <c r="A16" t="s">
        <v>48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2023-03-09T03:29:11Z</cp:lastPrinted>
  <dcterms:created xsi:type="dcterms:W3CDTF">2019-03-28T03:58:09Z</dcterms:created>
  <dcterms:modified xsi:type="dcterms:W3CDTF">2023-03-09T03:30:57Z</dcterms:modified>
</cp:coreProperties>
</file>