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7A76E8D6-A3F8-4AF7-BAF7-C77116F1AEFD}" xr6:coauthVersionLast="47" xr6:coauthVersionMax="47" xr10:uidLastSave="{E9F1772F-FAD0-4944-B308-E30CF74FE2DB}"/>
  <bookViews>
    <workbookView xWindow="2340" yWindow="60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<sst xmlns="http://schemas.openxmlformats.org/spreadsheetml/2006/main" count="107" uniqueCount="92">
  <si>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</si>
  <si>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</si>
  <si>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</si>
  <si>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</si>
  <si>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</si>
  <si>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</si>
  <si>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</si>
  <si>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</si>
  <si>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</si>
  <si>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</si>
  <si>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</si>
  <si>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</si>
  <si>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</si>
  <si>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</si>
  <si>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</si>
  <si>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</si>
  <si>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</si>
  <si>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</si>
  <si>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</si>
  <si>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</si>
  <si>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</si>
  <si>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</si>
  <si>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</si>
  <si>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</si>
  <si>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</si>
  <si>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</si>
  <si>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</si>
  <si>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</si>
  <si>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</si>
  <si>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</si>
  <si>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</si>
  <si>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</si>
  <si>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</si>
  <si>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</si>
  <si>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</si>
  <si>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</si>
  <si>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</si>
  <si>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</si>
  <si>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</si>
  <si>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</si>
  <si>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</si>
  <si>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</si>
  <si>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</si>
  <si>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</si>
  <si>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</si>
  <si>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</si>
  <si>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</si>
  <si>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</si>
  <si>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</si>
  <si>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</si>
  <si>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</si>
  <si>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</si>
  <si>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</si>
  <si>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</si>
  <si>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</si>
  <si>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</si>
  <si>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</si>
  <si>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</si>
  <si>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</si>
  <si>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</si>
  <si>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</si>
  <si>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</si>
  <si>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</si>
  <si>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</si>
  <si>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</si>
  <si>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</si>
  <si>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</si>
  <si>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</si>
  <si>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</si>
  <si>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</si>
  <si>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</si>
  <si>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</si>
  <si>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</si>
  <si>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</si>
  <si>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</si>
  <si>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</si>
  <si>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</si>
  <si>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</si>
  <si>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</si>
  <si>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</si>
  <si>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</si>
  <si>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모니터</t>
    <phoneticPr fontId="1" type="noConversion"/>
  </si>
  <si>
    <t>3RSYS Socoool RC310 RGB (BLACK)</t>
    <phoneticPr fontId="1" type="noConversion"/>
  </si>
  <si>
    <t>마이크로닉스 Master M60 메쉬 (블랙)</t>
    <phoneticPr fontId="1" type="noConversion"/>
  </si>
  <si>
    <t>삼성전자 970 EVO Plus M.2 NVMe (1TB)</t>
    <phoneticPr fontId="1" type="noConversion"/>
  </si>
  <si>
    <t>마이크로닉스  비전시리즈 600W 중고</t>
    <phoneticPr fontId="1" type="noConversion"/>
  </si>
  <si>
    <t>1번 RTX 2060 블랙 6GB (중고 1년보증)</t>
    <phoneticPr fontId="1" type="noConversion"/>
  </si>
  <si>
    <t xml:space="preserve"> 한성 2460G PLUS 리얼 144 게이밍 무결점</t>
    <phoneticPr fontId="1" type="noConversion"/>
  </si>
  <si>
    <t>모니터 할인</t>
    <phoneticPr fontId="1" type="noConversion"/>
  </si>
  <si>
    <t>기존하드 디스크  (선빼주세요)</t>
    <phoneticPr fontId="1" type="noConversion"/>
  </si>
  <si>
    <t>우민이가 수요일방문</t>
    <phoneticPr fontId="1" type="noConversion"/>
  </si>
  <si>
    <t>우민이 친척(이정범)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</si>
</sst>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HY헤드라인M"/>
      <family val="1"/>
      <charset val="129"/>
    </font>
    <font>
      <sz val="9"/>
      <color rgb="FFFF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11" borderId="14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38" t="s">
        <v>77</v>
      </c>
      <c r="D1" s="39"/>
      <c r="E1" s="111"/>
      <c r="F1" s="112"/>
      <c r="G1" s="112"/>
      <c r="H1" s="113"/>
    </row>
    <row r="2" spans="1:9" ht="22.5" customHeight="1">
      <c r="A2" s="15" t="s">
        <v>39</v>
      </c>
      <c r="B2" s="29">
        <v>1065433269</v>
      </c>
      <c r="C2" s="40"/>
      <c r="D2" s="41"/>
      <c r="E2" s="114"/>
      <c r="F2" s="36"/>
      <c r="G2" s="36"/>
      <c r="H2" s="115"/>
    </row>
    <row r="3" spans="1:9" ht="22.5" customHeight="1">
      <c r="A3" s="15" t="s">
        <v>40</v>
      </c>
      <c r="B3" s="16">
        <f ca="1">TODAY()</f>
        <v>45088</v>
      </c>
      <c r="C3" s="15" t="s">
        <v>41</v>
      </c>
      <c r="D3" s="18"/>
      <c r="E3" s="114"/>
      <c r="F3" s="36"/>
      <c r="G3" s="36"/>
      <c r="H3" s="115"/>
    </row>
    <row r="4" spans="1:9" ht="22.5" customHeight="1">
      <c r="A4" s="14" t="s">
        <v>38</v>
      </c>
      <c r="B4" s="44"/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52</v>
      </c>
      <c r="B6" s="69"/>
      <c r="C6" s="122" t="s">
        <v>78</v>
      </c>
      <c r="D6" s="123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70"/>
      <c r="B7" s="71"/>
      <c r="C7" s="122" t="s">
        <v>82</v>
      </c>
      <c r="D7" s="123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70"/>
      <c r="B8" s="71"/>
      <c r="C8" s="124" t="s">
        <v>79</v>
      </c>
      <c r="D8" s="125"/>
      <c r="E8" s="3" t="s">
        <v>7</v>
      </c>
      <c r="F8" s="6">
        <v>103000</v>
      </c>
      <c r="G8" s="3">
        <v>1</v>
      </c>
      <c r="H8" s="6">
        <f t="shared" si="0"/>
        <v>103000</v>
      </c>
      <c r="I8" s="2"/>
    </row>
    <row r="9" spans="1:9" ht="37.5" customHeight="1">
      <c r="A9" s="70"/>
      <c r="B9" s="71"/>
      <c r="C9" s="122" t="s">
        <v>80</v>
      </c>
      <c r="D9" s="123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0"/>
      <c r="B10" s="71"/>
      <c r="C10" s="55" t="s">
        <v>86</v>
      </c>
      <c r="D10" s="56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4" customHeight="1">
      <c r="A11" s="70"/>
      <c r="B11" s="71"/>
      <c r="C11" s="57" t="s">
        <v>60</v>
      </c>
      <c r="D11" s="58"/>
      <c r="E11" s="3"/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84</v>
      </c>
      <c r="D12" s="60"/>
      <c r="E12" s="3" t="s">
        <v>10</v>
      </c>
      <c r="F12" s="6">
        <v>95000</v>
      </c>
      <c r="G12" s="3">
        <v>1</v>
      </c>
      <c r="H12" s="6">
        <f t="shared" si="0"/>
        <v>95000</v>
      </c>
      <c r="I12" s="2"/>
    </row>
    <row r="13" spans="1:9" ht="24" customHeight="1">
      <c r="A13" s="70"/>
      <c r="B13" s="71"/>
      <c r="C13" s="49" t="s">
        <v>89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83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0"/>
      <c r="B15" s="71"/>
      <c r="C15" s="49" t="s">
        <v>85</v>
      </c>
      <c r="D15" s="50"/>
      <c r="E15" s="3" t="s">
        <v>12</v>
      </c>
      <c r="F15" s="6">
        <v>20000</v>
      </c>
      <c r="G15" s="3">
        <v>1</v>
      </c>
      <c r="H15" s="6">
        <f t="shared" si="0"/>
        <v>20000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800000</v>
      </c>
      <c r="F20" s="63"/>
      <c r="G20" s="24">
        <v>1</v>
      </c>
      <c r="H20" s="121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800000</v>
      </c>
      <c r="F21" s="63"/>
      <c r="G21" s="63"/>
      <c r="H21" s="121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1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57"/>
      <c r="D24" s="58"/>
      <c r="E24" s="5"/>
      <c r="F24" s="6"/>
      <c r="G24" s="3"/>
      <c r="H24" s="6">
        <f>F24*G24</f>
        <v>0</v>
      </c>
      <c r="I24" s="2"/>
    </row>
    <row r="25" spans="1:9" ht="25.15" customHeight="1">
      <c r="A25" s="94" t="s">
        <v>75</v>
      </c>
      <c r="B25" s="95"/>
      <c r="C25" s="90" t="s">
        <v>87</v>
      </c>
      <c r="D25" s="56"/>
      <c r="E25" s="5" t="s">
        <v>81</v>
      </c>
      <c r="F25" s="6">
        <v>160000</v>
      </c>
      <c r="G25" s="3">
        <v>1</v>
      </c>
      <c r="H25" s="6">
        <f>F25*G25</f>
        <v>160000</v>
      </c>
      <c r="I25" s="2"/>
    </row>
    <row r="26" spans="1:9">
      <c r="A26" s="96"/>
      <c r="B26" s="97"/>
      <c r="C26" s="91" t="s">
        <v>90</v>
      </c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6"/>
      <c r="B27" s="97"/>
      <c r="C27" s="61"/>
      <c r="D27" s="62"/>
      <c r="E27" s="5" t="s">
        <v>88</v>
      </c>
      <c r="F27" s="6">
        <v>-10000</v>
      </c>
      <c r="G27" s="3">
        <v>1</v>
      </c>
      <c r="H27" s="6">
        <f t="shared" si="1"/>
        <v>-10000</v>
      </c>
      <c r="I27" s="2"/>
    </row>
    <row r="28" spans="1:9">
      <c r="A28" s="96"/>
      <c r="B28" s="97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6"/>
      <c r="B29" s="97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6"/>
      <c r="B31" s="97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8"/>
      <c r="B32" s="99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0" t="s">
        <v>29</v>
      </c>
      <c r="B33" s="101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150000</v>
      </c>
      <c r="F33" s="65"/>
      <c r="G33" s="65"/>
      <c r="H33" s="119" t="s">
        <v>18</v>
      </c>
      <c r="I33" s="2"/>
    </row>
    <row r="34" spans="1:9" ht="14.25" customHeight="1">
      <c r="A34" s="102"/>
      <c r="B34" s="103"/>
      <c r="C34" s="86"/>
      <c r="D34" s="87"/>
      <c r="E34" s="66"/>
      <c r="F34" s="67"/>
      <c r="G34" s="67"/>
      <c r="H34" s="120"/>
      <c r="I34" s="2"/>
    </row>
    <row r="35" spans="1:9" ht="16.5" customHeight="1">
      <c r="A35" s="92" t="s">
        <v>32</v>
      </c>
      <c r="B35" s="93"/>
      <c r="C35" s="82" t="b">
        <f>IF(F37="카드+현금",Sheet3!C11,IF(F37="현금+카드",Sheet3!C4))</f>
        <v>0</v>
      </c>
      <c r="D35" s="83"/>
      <c r="E35" s="8" t="s">
        <v>4</v>
      </c>
      <c r="F35" s="128">
        <f>SUM(E21,E33)</f>
        <v>950000</v>
      </c>
      <c r="G35" s="128"/>
      <c r="H35" s="9" t="s">
        <v>18</v>
      </c>
      <c r="I35" s="2"/>
    </row>
    <row r="36" spans="1:9" ht="16.5" customHeight="1">
      <c r="A36" s="92" t="s">
        <v>31</v>
      </c>
      <c r="B36" s="93"/>
      <c r="C36" s="80" t="b">
        <f>IF(F37="카드+현금",Sheet3!C9,IF(F37="현금+카드",Sheet3!C6))</f>
        <v>0</v>
      </c>
      <c r="D36" s="81"/>
      <c r="E36" s="8" t="s">
        <v>19</v>
      </c>
      <c r="F36" s="126">
        <f>F35*1.1-F35</f>
        <v>95000.000000000116</v>
      </c>
      <c r="G36" s="127"/>
      <c r="H36" s="10"/>
      <c r="I36" s="2"/>
    </row>
    <row r="37" spans="1:9" ht="17.25" customHeight="1">
      <c r="A37" s="92" t="s">
        <v>27</v>
      </c>
      <c r="B37" s="93"/>
      <c r="C37" s="105"/>
      <c r="D37" s="106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0" t="s">
        <v>28</v>
      </c>
      <c r="B38" s="101"/>
      <c r="C38" s="107">
        <f>SUM(C35:C36)-C37</f>
        <v>0</v>
      </c>
      <c r="D38" s="108"/>
      <c r="E38" s="21" t="s">
        <v>27</v>
      </c>
      <c r="F38" s="130"/>
      <c r="G38" s="131"/>
      <c r="H38" s="132"/>
      <c r="I38" s="2"/>
    </row>
    <row r="39" spans="1:9" ht="20.25" customHeight="1">
      <c r="A39" s="102"/>
      <c r="B39" s="103"/>
      <c r="C39" s="109"/>
      <c r="D39" s="110"/>
      <c r="E39" s="25" t="s">
        <v>20</v>
      </c>
      <c r="F39" s="129">
        <f>IF(F37="현금(이체X)",F35,IF(F37="웹결제",ROUND(Sheet2!B7,-4),IF(F37="이체 및 현금영수증",F35+F35*10%,IF(F37="이체 및 세금계산서",F35+F35*10%,IF(F37="이체 및 세금계산서",F35+F35*10%,)))))-F38</f>
        <v>1045000</v>
      </c>
      <c r="G39" s="12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4" t="s">
        <v>55</v>
      </c>
      <c r="F41" s="104"/>
      <c r="G41" s="104"/>
      <c r="H41" s="104"/>
      <c r="I41" s="2"/>
    </row>
    <row r="42" spans="1:9">
      <c r="A42" s="36"/>
      <c r="B42" s="36"/>
      <c r="C42" s="2"/>
      <c r="D42" s="2"/>
      <c r="E42" s="104"/>
      <c r="F42" s="104"/>
      <c r="G42" s="104"/>
      <c r="H42" s="104"/>
      <c r="I42" s="2"/>
    </row>
    <row r="43" spans="1:9"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950000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495000.00000000006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950000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2023-06-10T03:23:19Z</cp:lastPrinted>
  <dcterms:created xsi:type="dcterms:W3CDTF">2019-03-28T03:58:09Z</dcterms:created>
  <dcterms:modified xsi:type="dcterms:W3CDTF">2023-06-11T01:15:36Z</dcterms:modified>
</cp:coreProperties>
</file>