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018128AC-CC08-4284-AE23-B78093B33448}" xr6:coauthVersionLast="47" xr6:coauthVersionMax="47" xr10:uidLastSave="{6BBC03EE-1BC2-4428-B3F1-EBD1B63E3C34}"/>
  <bookViews>
    <workbookView xWindow="2250" yWindow="225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<sst xmlns="http://schemas.openxmlformats.org/spreadsheetml/2006/main" count="108" uniqueCount="92">
  <si>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</si>
  <si>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</si>
  <si>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</si>
  <si>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</si>
  <si>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</si>
  <si>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</si>
  <si>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</si>
  <si>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</si>
  <si>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</si>
  <si>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</si>
  <si>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</si>
  <si>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</si>
  <si>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</si>
  <si>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</si>
  <si>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</si>
  <si>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</si>
  <si>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</si>
  <si>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</si>
  <si>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</si>
  <si>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</si>
  <si>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</si>
  <si>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</si>
  <si>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</si>
  <si>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</si>
  <si>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</si>
  <si>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</si>
  <si>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</si>
  <si>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</si>
  <si>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</si>
  <si>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</si>
  <si>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</si>
  <si>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</si>
  <si>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</si>
  <si>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</si>
  <si>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</si>
  <si>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</si>
  <si>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</si>
  <si>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</si>
  <si>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</si>
  <si>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</si>
  <si>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</si>
  <si>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</si>
  <si>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</si>
  <si>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</si>
  <si>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</si>
  <si>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</si>
  <si>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</si>
  <si>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</si>
  <si>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</si>
  <si>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</si>
  <si>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</si>
  <si>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</si>
  <si>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</si>
  <si>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</si>
  <si>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</si>
  <si>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</si>
  <si>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</si>
  <si>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</si>
  <si>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</si>
  <si>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</si>
  <si>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</si>
  <si>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</si>
  <si>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</si>
  <si>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</si>
  <si>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</si>
  <si>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</si>
  <si>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</si>
  <si>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</si>
  <si>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</si>
  <si>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</si>
  <si>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</si>
  <si>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</si>
  <si>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</si>
  <si>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</si>
  <si>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</si>
  <si>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</si>
  <si>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</si>
  <si>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</si>
  <si>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 (엘더레이크) (정품)</t>
    <phoneticPr fontId="1" type="noConversion"/>
  </si>
  <si>
    <t>3RSYS TEAMMOST TM40 (열을잘식혀줍니다)</t>
    <phoneticPr fontId="1" type="noConversion"/>
  </si>
  <si>
    <t>인텔 UHD 730 내장그래픽 활용</t>
    <phoneticPr fontId="1" type="noConversion"/>
  </si>
  <si>
    <t>MSI PRO B660M-A D4 (DP+HDMI각2개씩)</t>
    <phoneticPr fontId="1" type="noConversion"/>
  </si>
  <si>
    <t>삼성 PM9A1 M.2 NVMe 수입 (512GB)대리점삼성  980 pro랑 동급입니다.</t>
    <phoneticPr fontId="1" type="noConversion"/>
  </si>
  <si>
    <t>앱코 NCORE 커넬 강화유리</t>
    <phoneticPr fontId="1" type="noConversion"/>
  </si>
  <si>
    <t>마이크로닉스  VISION II 정격600W</t>
    <phoneticPr fontId="1" type="noConversion"/>
  </si>
  <si>
    <t>모니터</t>
    <phoneticPr fontId="1" type="noConversion"/>
  </si>
  <si>
    <t>변환컨버터</t>
    <phoneticPr fontId="1" type="noConversion"/>
  </si>
  <si>
    <t xml:space="preserve"> DP TO HDMI 변환케이블</t>
    <phoneticPr fontId="1" type="noConversion"/>
  </si>
  <si>
    <t>삼성전자 F27T350 FHD</t>
    <phoneticPr fontId="1" type="noConversion"/>
  </si>
  <si>
    <t xml:space="preserve"> 삼성 DDR4-25600 16GB ( 32GB구성)</t>
    <phoneticPr fontId="1" type="noConversion"/>
  </si>
  <si>
    <t>할인</t>
    <phoneticPr fontId="1" type="noConversion"/>
  </si>
  <si>
    <t>박종문님 4모니터(내장)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</si>
</sst>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5" t="s">
        <v>77</v>
      </c>
      <c r="D1" s="116"/>
      <c r="E1" s="47"/>
      <c r="F1" s="48"/>
      <c r="G1" s="48"/>
      <c r="H1" s="49"/>
    </row>
    <row r="2" spans="1:9" ht="22.5" customHeight="1">
      <c r="A2" s="15" t="s">
        <v>39</v>
      </c>
      <c r="B2" s="29">
        <v>1076053206</v>
      </c>
      <c r="C2" s="117"/>
      <c r="D2" s="118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44991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52</v>
      </c>
      <c r="B6" s="105"/>
      <c r="C6" s="61" t="s">
        <v>78</v>
      </c>
      <c r="D6" s="62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106"/>
      <c r="B7" s="107"/>
      <c r="C7" s="63" t="s">
        <v>79</v>
      </c>
      <c r="D7" s="64"/>
      <c r="E7" s="22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106"/>
      <c r="B8" s="107"/>
      <c r="C8" s="65" t="s">
        <v>81</v>
      </c>
      <c r="D8" s="66"/>
      <c r="E8" s="3" t="s">
        <v>7</v>
      </c>
      <c r="F8" s="6">
        <v>170000</v>
      </c>
      <c r="G8" s="3">
        <v>1</v>
      </c>
      <c r="H8" s="6">
        <f t="shared" si="0"/>
        <v>170000</v>
      </c>
      <c r="I8" s="2"/>
    </row>
    <row r="9" spans="1:9" ht="37.5" customHeight="1">
      <c r="A9" s="106"/>
      <c r="B9" s="107"/>
      <c r="C9" s="61" t="s">
        <v>89</v>
      </c>
      <c r="D9" s="62"/>
      <c r="E9" s="3" t="s">
        <v>8</v>
      </c>
      <c r="F9" s="6">
        <v>51000</v>
      </c>
      <c r="G9" s="3">
        <v>2</v>
      </c>
      <c r="H9" s="6">
        <f t="shared" si="0"/>
        <v>102000</v>
      </c>
      <c r="I9" s="2"/>
    </row>
    <row r="10" spans="1:9" ht="24" customHeight="1">
      <c r="A10" s="106"/>
      <c r="B10" s="107"/>
      <c r="C10" s="61" t="s">
        <v>80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6"/>
      <c r="B11" s="107"/>
      <c r="C11" s="128"/>
      <c r="D11" s="129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0" t="s">
        <v>82</v>
      </c>
      <c r="D12" s="62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6"/>
      <c r="B13" s="107"/>
      <c r="C13" s="94"/>
      <c r="D13" s="95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4" t="s">
        <v>83</v>
      </c>
      <c r="D14" s="95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94" t="s">
        <v>84</v>
      </c>
      <c r="D15" s="95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6"/>
      <c r="B16" s="107"/>
      <c r="C16" s="124"/>
      <c r="D16" s="12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97" t="s">
        <v>59</v>
      </c>
      <c r="D17" s="9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126" t="s">
        <v>49</v>
      </c>
      <c r="D18" s="12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2"/>
      <c r="D19" s="123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8" t="s">
        <v>53</v>
      </c>
      <c r="B20" s="109"/>
      <c r="C20" s="121" t="s">
        <v>16</v>
      </c>
      <c r="D20" s="121"/>
      <c r="E20" s="99">
        <f>SUM(H6:H19)</f>
        <v>773000</v>
      </c>
      <c r="F20" s="99"/>
      <c r="G20" s="24">
        <v>1</v>
      </c>
      <c r="H20" s="58" t="s">
        <v>18</v>
      </c>
      <c r="I20" s="2"/>
    </row>
    <row r="21" spans="1:9" ht="12.75" customHeight="1">
      <c r="A21" s="110"/>
      <c r="B21" s="111"/>
      <c r="C21" s="121"/>
      <c r="D21" s="121"/>
      <c r="E21" s="99">
        <f>E20*G20</f>
        <v>773000</v>
      </c>
      <c r="F21" s="99"/>
      <c r="G21" s="99"/>
      <c r="H21" s="58"/>
      <c r="I21" s="2"/>
    </row>
    <row r="22" spans="1:9" ht="12.75" customHeight="1">
      <c r="A22" s="110"/>
      <c r="B22" s="111"/>
      <c r="C22" s="121"/>
      <c r="D22" s="121"/>
      <c r="E22" s="99"/>
      <c r="F22" s="99"/>
      <c r="G22" s="99"/>
      <c r="H22" s="58"/>
      <c r="I22" s="2"/>
    </row>
    <row r="23" spans="1:9" ht="17.25" customHeight="1">
      <c r="A23" s="110"/>
      <c r="B23" s="111"/>
      <c r="C23" s="92" t="s">
        <v>21</v>
      </c>
      <c r="D23" s="93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2"/>
      <c r="B24" s="113"/>
      <c r="C24" s="94" t="s">
        <v>88</v>
      </c>
      <c r="D24" s="95"/>
      <c r="E24" s="5" t="s">
        <v>85</v>
      </c>
      <c r="F24" s="6">
        <v>180000</v>
      </c>
      <c r="G24" s="3">
        <v>4</v>
      </c>
      <c r="H24" s="6">
        <f>F24*G24</f>
        <v>720000</v>
      </c>
      <c r="I24" s="2"/>
    </row>
    <row r="25" spans="1:9" ht="25.15" customHeight="1">
      <c r="A25" s="76" t="s">
        <v>75</v>
      </c>
      <c r="B25" s="77"/>
      <c r="C25" s="96" t="s">
        <v>87</v>
      </c>
      <c r="D25" s="95"/>
      <c r="E25" s="5" t="s">
        <v>86</v>
      </c>
      <c r="F25" s="6">
        <v>9000</v>
      </c>
      <c r="G25" s="3">
        <v>2</v>
      </c>
      <c r="H25" s="6">
        <f>F25*G25</f>
        <v>18000</v>
      </c>
      <c r="I25" s="2"/>
    </row>
    <row r="26" spans="1:9">
      <c r="A26" s="78"/>
      <c r="B26" s="79"/>
      <c r="C26" s="96"/>
      <c r="D26" s="95"/>
      <c r="E26" s="5"/>
      <c r="F26" s="6"/>
      <c r="G26" s="3"/>
      <c r="H26" s="6">
        <f t="shared" ref="H26:H32" si="1">F26*G26</f>
        <v>0</v>
      </c>
      <c r="I26" s="2"/>
    </row>
    <row r="27" spans="1:9">
      <c r="A27" s="78"/>
      <c r="B27" s="79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97"/>
      <c r="D30" s="98"/>
      <c r="E30" s="5" t="s">
        <v>90</v>
      </c>
      <c r="F30" s="6">
        <v>11000</v>
      </c>
      <c r="G30" s="3">
        <v>-1</v>
      </c>
      <c r="H30" s="6">
        <f t="shared" si="1"/>
        <v>-11000</v>
      </c>
      <c r="I30" s="2"/>
    </row>
    <row r="31" spans="1:9" ht="16.5" hidden="1" customHeight="1">
      <c r="A31" s="78"/>
      <c r="B31" s="79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8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9"/>
      <c r="E33" s="100">
        <f>SUM(H24:H32)</f>
        <v>727000</v>
      </c>
      <c r="F33" s="101"/>
      <c r="G33" s="101"/>
      <c r="H33" s="56" t="s">
        <v>18</v>
      </c>
      <c r="I33" s="2"/>
    </row>
    <row r="34" spans="1:9" ht="14.25" customHeight="1">
      <c r="A34" s="39"/>
      <c r="B34" s="40"/>
      <c r="C34" s="90"/>
      <c r="D34" s="91"/>
      <c r="E34" s="102"/>
      <c r="F34" s="103"/>
      <c r="G34" s="103"/>
      <c r="H34" s="57"/>
      <c r="I34" s="2"/>
    </row>
    <row r="35" spans="1:9" ht="16.5" customHeight="1">
      <c r="A35" s="74" t="s">
        <v>32</v>
      </c>
      <c r="B35" s="75"/>
      <c r="C35" s="86" t="b">
        <f>IF(F37="카드+현금",Sheet3!C11,IF(F37="현금+카드",Sheet3!C4))</f>
        <v>0</v>
      </c>
      <c r="D35" s="87"/>
      <c r="E35" s="8" t="s">
        <v>4</v>
      </c>
      <c r="F35" s="69">
        <f>SUM(E21,E33)</f>
        <v>1500000</v>
      </c>
      <c r="G35" s="69"/>
      <c r="H35" s="9" t="s">
        <v>18</v>
      </c>
      <c r="I35" s="2"/>
    </row>
    <row r="36" spans="1:9" ht="16.5" customHeight="1">
      <c r="A36" s="74" t="s">
        <v>31</v>
      </c>
      <c r="B36" s="75"/>
      <c r="C36" s="84" t="b">
        <f>IF(F37="카드+현금",Sheet3!C9,IF(F37="현금+카드",Sheet3!C6))</f>
        <v>0</v>
      </c>
      <c r="D36" s="85"/>
      <c r="E36" s="8" t="s">
        <v>19</v>
      </c>
      <c r="F36" s="67">
        <f>F35*1.1-F35</f>
        <v>150000.00000000023</v>
      </c>
      <c r="G36" s="68"/>
      <c r="H36" s="10"/>
      <c r="I36" s="2"/>
    </row>
    <row r="37" spans="1:9" ht="17.25" customHeight="1">
      <c r="A37" s="74" t="s">
        <v>27</v>
      </c>
      <c r="B37" s="75"/>
      <c r="C37" s="41"/>
      <c r="D37" s="42"/>
      <c r="E37" s="8" t="s">
        <v>26</v>
      </c>
      <c r="F37" s="82" t="s">
        <v>76</v>
      </c>
      <c r="G37" s="83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71"/>
      <c r="G38" s="72"/>
      <c r="H38" s="73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70">
        <f>IF(F37="현금(이체X)",F35,IF(F37="웹결제",ROUND(Sheet2!B7,-4),IF(F37="이체 및 현금영수증",F35+F35*10%,IF(F37="이체 및 세금계산서",F35+F35*10%,IF(F37="이체 및 세금계산서",F35+F35*10%,)))))-F38</f>
        <v>1650000</v>
      </c>
      <c r="G39" s="70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4" t="s">
        <v>58</v>
      </c>
      <c r="G40" s="114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1500000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1100000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1500000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2023-03-06T02:46:41Z</dcterms:modified>
</cp:coreProperties>
</file>