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FDE3005F-C26B-46AA-B224-35819B2317E7}" xr6:coauthVersionLast="47" xr6:coauthVersionMax="47" xr10:uidLastSave="{5AA36CF7-40B4-4649-AB01-9FD998E588DF}"/>
  <bookViews>
    <workbookView xWindow="7095" yWindow="735" windowWidth="21600" windowHeight="1141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6" i="3" l="1"/>
  <c r="B4" i="2"/>
  <c r="F36" i="1"/>
  <c r="C38" i="1" l="1"/>
  <c r="F39" i="1"/>
  <c r="H40" i="1" l="1"/>
</calcChain>
</file>

<file path=xl/sharedStrings.xml><?xml version="1.0" encoding="utf-8"?>
<sst xmlns="http://schemas.openxmlformats.org/spreadsheetml/2006/main" count="105" uniqueCount="87">
  <si>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</si>
  <si>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</si>
  <si>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</si>
  <si>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</si>
  <si>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</si>
  <si>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</si>
  <si>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</si>
  <si>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</si>
  <si>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</si>
  <si>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</si>
  <si>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</si>
  <si>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</si>
  <si>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</si>
  <si>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</si>
  <si>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</si>
  <si>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</si>
  <si>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</si>
  <si>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</si>
  <si>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</si>
  <si>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</si>
  <si>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</si>
  <si>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</si>
  <si>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</si>
  <si>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</si>
  <si>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</si>
  <si>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</si>
  <si>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</si>
  <si>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</si>
  <si>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</si>
  <si>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</si>
  <si>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</si>
  <si>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</si>
  <si>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</si>
  <si>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</si>
  <si>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</si>
  <si>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</si>
  <si>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</si>
  <si>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</si>
  <si>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</si>
  <si>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</si>
  <si>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</si>
  <si>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</si>
  <si>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</si>
  <si>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</si>
  <si>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</si>
  <si>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</si>
  <si>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</si>
  <si>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</si>
  <si>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</si>
  <si>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</si>
  <si>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</si>
  <si>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</si>
  <si>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</si>
  <si>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</si>
  <si>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</si>
  <si>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</si>
  <si>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</si>
  <si>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</si>
  <si>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</si>
  <si>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</si>
  <si>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</si>
  <si>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</si>
  <si>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</si>
  <si>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</si>
  <si>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</si>
  <si>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</si>
  <si>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</si>
  <si>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</si>
  <si>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</si>
  <si>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</si>
  <si>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</si>
  <si>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</si>
  <si>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</si>
  <si>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</si>
  <si>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</si>
  <si>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</si>
  <si>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</si>
  <si>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GIGABYTE B760M DS3H DDR5 메인보드</t>
    <phoneticPr fontId="1" type="noConversion"/>
  </si>
  <si>
    <t>삼성전자 DDR5-4800 (8GB)</t>
    <phoneticPr fontId="1" type="noConversion"/>
  </si>
  <si>
    <t>darkFlash DK200 RGB 강화유리 (블랙)</t>
    <phoneticPr fontId="1" type="noConversion"/>
  </si>
  <si>
    <t>JIUSHARK JF100 (BLACK)</t>
    <phoneticPr fontId="1" type="noConversion"/>
  </si>
  <si>
    <t>MSI 지포스 RTX 3060 Ti 벤투스 2X OC V1 D6 8GB LHR</t>
    <phoneticPr fontId="1" type="noConversion"/>
  </si>
  <si>
    <t xml:space="preserve">마이크로닉스 Classic II 풀체인지 700W 80PLUS BRONZE </t>
    <phoneticPr fontId="1" type="noConversion"/>
  </si>
  <si>
    <t>삼성전자 PM9A1 M.2 NVMe 병행수입 (1TB)일반대비 읽고쓰고 12배 빠릅니다.</t>
    <phoneticPr fontId="1" type="noConversion"/>
  </si>
  <si>
    <t>할인금액</t>
    <phoneticPr fontId="1" type="noConversion"/>
  </si>
  <si>
    <t>인텔 코어i5-12세대 12400F (엘더레이크) (정품)</t>
    <phoneticPr fontId="1" type="noConversion"/>
  </si>
  <si>
    <t>채널고객님(피파23+오버워치2)12세대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</si>
</sst>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3" zoomScaleNormal="100" zoomScaleSheetLayoutView="100" workbookViewId="0">
      <selection activeCell="C37" sqref="C37:D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20" t="s">
        <v>75</v>
      </c>
      <c r="D1" s="121"/>
      <c r="E1" s="47"/>
      <c r="F1" s="48"/>
      <c r="G1" s="48"/>
      <c r="H1" s="49"/>
    </row>
    <row r="2" spans="1:9" ht="22.5" customHeight="1">
      <c r="A2" s="15" t="s">
        <v>39</v>
      </c>
      <c r="B2" s="29"/>
      <c r="C2" s="122"/>
      <c r="D2" s="123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44968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24"/>
      <c r="C4" s="124"/>
      <c r="D4" s="125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8" t="s">
        <v>51</v>
      </c>
      <c r="B6" s="109"/>
      <c r="C6" s="61" t="s">
        <v>85</v>
      </c>
      <c r="D6" s="62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110"/>
      <c r="B7" s="111"/>
      <c r="C7" s="63" t="s">
        <v>80</v>
      </c>
      <c r="D7" s="64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10"/>
      <c r="B8" s="111"/>
      <c r="C8" s="65" t="s">
        <v>77</v>
      </c>
      <c r="D8" s="66"/>
      <c r="E8" s="3" t="s">
        <v>7</v>
      </c>
      <c r="F8" s="6">
        <v>191000</v>
      </c>
      <c r="G8" s="3">
        <v>1</v>
      </c>
      <c r="H8" s="6">
        <f t="shared" si="0"/>
        <v>191000</v>
      </c>
      <c r="I8" s="2"/>
    </row>
    <row r="9" spans="1:9" ht="37.5" customHeight="1">
      <c r="A9" s="110"/>
      <c r="B9" s="111"/>
      <c r="C9" s="63" t="s">
        <v>78</v>
      </c>
      <c r="D9" s="64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10"/>
      <c r="B10" s="111"/>
      <c r="C10" s="63" t="s">
        <v>81</v>
      </c>
      <c r="D10" s="64"/>
      <c r="E10" s="3" t="s">
        <v>9</v>
      </c>
      <c r="F10" s="6">
        <v>583000</v>
      </c>
      <c r="G10" s="3">
        <v>1</v>
      </c>
      <c r="H10" s="6">
        <f t="shared" si="0"/>
        <v>583000</v>
      </c>
      <c r="I10" s="2"/>
    </row>
    <row r="11" spans="1:9" ht="24" customHeight="1">
      <c r="A11" s="110"/>
      <c r="B11" s="111"/>
      <c r="C11" s="133"/>
      <c r="D11" s="13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10"/>
      <c r="B12" s="111"/>
      <c r="C12" s="135" t="s">
        <v>83</v>
      </c>
      <c r="D12" s="136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24" customHeight="1">
      <c r="A13" s="110"/>
      <c r="B13" s="111"/>
      <c r="C13" s="94" t="s">
        <v>59</v>
      </c>
      <c r="D13" s="95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10"/>
      <c r="B14" s="111"/>
      <c r="C14" s="94" t="s">
        <v>79</v>
      </c>
      <c r="D14" s="95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10"/>
      <c r="B15" s="111"/>
      <c r="C15" s="94" t="s">
        <v>82</v>
      </c>
      <c r="D15" s="95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10"/>
      <c r="B16" s="111"/>
      <c r="C16" s="129" t="s">
        <v>59</v>
      </c>
      <c r="D16" s="13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0"/>
      <c r="B17" s="111"/>
      <c r="C17" s="99" t="s">
        <v>58</v>
      </c>
      <c r="D17" s="10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0"/>
      <c r="B18" s="111"/>
      <c r="C18" s="131" t="s">
        <v>49</v>
      </c>
      <c r="D18" s="13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0"/>
      <c r="B19" s="111"/>
      <c r="C19" s="127"/>
      <c r="D19" s="128"/>
      <c r="E19" s="4" t="s">
        <v>84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112" t="s">
        <v>52</v>
      </c>
      <c r="B20" s="113"/>
      <c r="C20" s="126" t="s">
        <v>16</v>
      </c>
      <c r="D20" s="126"/>
      <c r="E20" s="103">
        <f>SUM(H6:H19)</f>
        <v>1350000</v>
      </c>
      <c r="F20" s="103"/>
      <c r="G20" s="24">
        <v>1</v>
      </c>
      <c r="H20" s="58" t="s">
        <v>18</v>
      </c>
      <c r="I20" s="2"/>
    </row>
    <row r="21" spans="1:9" ht="12.75" customHeight="1">
      <c r="A21" s="114"/>
      <c r="B21" s="115"/>
      <c r="C21" s="126"/>
      <c r="D21" s="126"/>
      <c r="E21" s="103">
        <f>E20*G20</f>
        <v>1350000</v>
      </c>
      <c r="F21" s="103"/>
      <c r="G21" s="103"/>
      <c r="H21" s="58"/>
      <c r="I21" s="2"/>
    </row>
    <row r="22" spans="1:9" ht="12.75" customHeight="1">
      <c r="A22" s="114"/>
      <c r="B22" s="115"/>
      <c r="C22" s="126"/>
      <c r="D22" s="126"/>
      <c r="E22" s="103"/>
      <c r="F22" s="103"/>
      <c r="G22" s="103"/>
      <c r="H22" s="58"/>
      <c r="I22" s="2"/>
    </row>
    <row r="23" spans="1:9" ht="17.25" customHeight="1">
      <c r="A23" s="114"/>
      <c r="B23" s="115"/>
      <c r="C23" s="92" t="s">
        <v>21</v>
      </c>
      <c r="D23" s="9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6"/>
      <c r="B24" s="117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6" t="s">
        <v>76</v>
      </c>
      <c r="B25" s="77"/>
      <c r="C25" s="96"/>
      <c r="D25" s="95"/>
      <c r="E25" s="5"/>
      <c r="F25" s="6"/>
      <c r="G25" s="3"/>
      <c r="H25" s="6">
        <f>F25*G25</f>
        <v>0</v>
      </c>
      <c r="I25" s="2"/>
    </row>
    <row r="26" spans="1:9">
      <c r="A26" s="78"/>
      <c r="B26" s="79"/>
      <c r="C26" s="97"/>
      <c r="D26" s="98"/>
      <c r="E26" s="5"/>
      <c r="F26" s="6"/>
      <c r="G26" s="3"/>
      <c r="H26" s="6">
        <f t="shared" ref="H26:H32" si="1">F26*G26</f>
        <v>0</v>
      </c>
      <c r="I26" s="2"/>
    </row>
    <row r="27" spans="1:9">
      <c r="A27" s="78"/>
      <c r="B27" s="79"/>
      <c r="C27" s="101"/>
      <c r="D27" s="102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118"/>
      <c r="D28" s="100"/>
      <c r="E28" s="5"/>
      <c r="F28" s="6"/>
      <c r="G28" s="3"/>
      <c r="H28" s="6">
        <f>F28*G28</f>
        <v>0</v>
      </c>
      <c r="I28" s="2"/>
    </row>
    <row r="29" spans="1:9">
      <c r="A29" s="78"/>
      <c r="B29" s="79"/>
      <c r="C29" s="99"/>
      <c r="D29" s="100"/>
      <c r="E29" s="5"/>
      <c r="F29" s="6"/>
      <c r="G29" s="3"/>
      <c r="H29" s="6">
        <f>F29*G29</f>
        <v>0</v>
      </c>
      <c r="I29" s="2"/>
    </row>
    <row r="30" spans="1:9">
      <c r="A30" s="78"/>
      <c r="B30" s="79"/>
      <c r="C30" s="99"/>
      <c r="D30" s="10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9"/>
      <c r="D31" s="100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8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9"/>
      <c r="E33" s="104">
        <f>SUM(H24:H32)</f>
        <v>0</v>
      </c>
      <c r="F33" s="105"/>
      <c r="G33" s="105"/>
      <c r="H33" s="56" t="s">
        <v>18</v>
      </c>
      <c r="I33" s="2"/>
    </row>
    <row r="34" spans="1:9" ht="14.25" customHeight="1">
      <c r="A34" s="39"/>
      <c r="B34" s="40"/>
      <c r="C34" s="90"/>
      <c r="D34" s="91"/>
      <c r="E34" s="106"/>
      <c r="F34" s="107"/>
      <c r="G34" s="107"/>
      <c r="H34" s="57"/>
      <c r="I34" s="2"/>
    </row>
    <row r="35" spans="1:9" ht="16.5" customHeight="1">
      <c r="A35" s="74" t="s">
        <v>32</v>
      </c>
      <c r="B35" s="75"/>
      <c r="C35" s="86">
        <v>1000000</v>
      </c>
      <c r="D35" s="87"/>
      <c r="E35" s="8" t="s">
        <v>4</v>
      </c>
      <c r="F35" s="69">
        <f>SUM(E21,E33)</f>
        <v>1350000</v>
      </c>
      <c r="G35" s="69"/>
      <c r="H35" s="9" t="s">
        <v>18</v>
      </c>
      <c r="I35" s="2"/>
    </row>
    <row r="36" spans="1:9" ht="16.5" customHeight="1">
      <c r="A36" s="74" t="s">
        <v>31</v>
      </c>
      <c r="B36" s="75"/>
      <c r="C36" s="84">
        <v>385000</v>
      </c>
      <c r="D36" s="85"/>
      <c r="E36" s="8" t="s">
        <v>19</v>
      </c>
      <c r="F36" s="67">
        <f>F35*1.1-F35</f>
        <v>135000.00000000023</v>
      </c>
      <c r="G36" s="68"/>
      <c r="H36" s="10"/>
      <c r="I36" s="2"/>
    </row>
    <row r="37" spans="1:9" ht="17.25" customHeight="1">
      <c r="A37" s="74" t="s">
        <v>27</v>
      </c>
      <c r="B37" s="75"/>
      <c r="C37" s="41"/>
      <c r="D37" s="42"/>
      <c r="E37" s="8" t="s">
        <v>26</v>
      </c>
      <c r="F37" s="82" t="s">
        <v>74</v>
      </c>
      <c r="G37" s="83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1385000</v>
      </c>
      <c r="D38" s="44"/>
      <c r="E38" s="21" t="s">
        <v>27</v>
      </c>
      <c r="F38" s="71"/>
      <c r="G38" s="72"/>
      <c r="H38" s="73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70">
        <f>IF(F37="현금(이체X)",F35,IF(F37="웹결제",ROUND(Sheet2!B7,-4),IF(F37="이체 및 현금영수증",F35+F35*10%,IF(F37="이체 및 세금계산서",F35+F35*10%,IF(F37="이체 및 세금계산서",F35+F35*10%,)))))-F38</f>
        <v>1485000</v>
      </c>
      <c r="G39" s="70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9" t="s">
        <v>57</v>
      </c>
      <c r="G40" s="119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1350000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935000.00000000012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1350000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1350000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350000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2023-02-11T05:06:49Z</cp:lastPrinted>
  <dcterms:created xsi:type="dcterms:W3CDTF">2019-03-28T03:58:09Z</dcterms:created>
  <dcterms:modified xsi:type="dcterms:W3CDTF">2023-02-11T05:07:41Z</dcterms:modified>
</cp:coreProperties>
</file>