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829C69A6-A357-4B9F-B83C-DD50EC823906}" xr6:coauthVersionLast="47" xr6:coauthVersionMax="47" xr10:uidLastSave="{D452C388-5DDF-4F76-ABD3-910EC35BEF23}"/>
  <bookViews>
    <workbookView xWindow="6225" yWindow="0" windowWidth="21600" windowHeight="154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<sst xmlns="http://schemas.openxmlformats.org/spreadsheetml/2006/main" count="108" uniqueCount="92">
  <si>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</si>
  <si>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</si>
  <si>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</si>
  <si>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</si>
  <si>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</si>
  <si>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</si>
  <si>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</si>
  <si>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</si>
  <si>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</si>
  <si>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</si>
  <si>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</si>
  <si>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</si>
  <si>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</si>
  <si>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</si>
  <si>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</si>
  <si>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</si>
  <si>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</si>
  <si>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</si>
  <si>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</si>
  <si>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</si>
  <si>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</si>
  <si>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</si>
  <si>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</si>
  <si>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</si>
  <si>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</si>
  <si>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</si>
  <si>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</si>
  <si>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</si>
  <si>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</si>
  <si>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</si>
  <si>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</si>
  <si>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</si>
  <si>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</si>
  <si>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</si>
  <si>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</si>
  <si>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</si>
  <si>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</si>
  <si>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</si>
  <si>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</si>
  <si>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</si>
  <si>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</si>
  <si>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</si>
  <si>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</si>
  <si>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</si>
  <si>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</si>
  <si>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</si>
  <si>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</si>
  <si>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</si>
  <si>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</si>
  <si>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</si>
  <si>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</si>
  <si>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</si>
  <si>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</si>
  <si>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</si>
  <si>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</si>
  <si>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</si>
  <si>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</si>
  <si>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</si>
  <si>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</si>
  <si>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</si>
  <si>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</si>
  <si>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</si>
  <si>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</si>
  <si>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</si>
  <si>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</si>
  <si>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</si>
  <si>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</si>
  <si>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</si>
  <si>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</si>
  <si>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</si>
  <si>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</si>
  <si>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</si>
  <si>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</si>
  <si>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</si>
  <si>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</si>
  <si>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</si>
  <si>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</si>
  <si>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</si>
  <si>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</si>
  <si>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</si>
  <si>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NZXT KRAKEN X73</t>
    <phoneticPr fontId="1" type="noConversion"/>
  </si>
  <si>
    <t>GIGABYTE Z790 AORUS ELITE 제이씨현</t>
    <phoneticPr fontId="1" type="noConversion"/>
  </si>
  <si>
    <t>삼성전자 DDR5-4800 (16GB)</t>
    <phoneticPr fontId="1" type="noConversion"/>
  </si>
  <si>
    <t>삼성 PM9A1 M.2 NVMe 수입 (1TB)삼성980pro랑 성능이 같습니다.</t>
    <phoneticPr fontId="1" type="noConversion"/>
  </si>
  <si>
    <t>darkFlash DLX21 RGB MESH 강화유리 (블랙)</t>
    <phoneticPr fontId="1" type="noConversion"/>
  </si>
  <si>
    <t>CPU브라켓</t>
    <phoneticPr fontId="1" type="noConversion"/>
  </si>
  <si>
    <t>선택사항 온도-10도이상 내려줍니다</t>
    <phoneticPr fontId="1" type="noConversion"/>
  </si>
  <si>
    <t>조립(수냉 및 셋팅비)</t>
  </si>
  <si>
    <t>계약금</t>
    <phoneticPr fontId="1" type="noConversion"/>
  </si>
  <si>
    <t>계약금</t>
    <phoneticPr fontId="1" type="noConversion"/>
  </si>
  <si>
    <t>김은경 고객님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</si>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</sst>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90</v>
      </c>
      <c r="C1" s="36" t="s">
        <v>73</v>
      </c>
      <c r="D1" s="37"/>
      <c r="E1" s="108"/>
      <c r="F1" s="109"/>
      <c r="G1" s="109"/>
      <c r="H1" s="110"/>
    </row>
    <row r="2" spans="1:9" ht="22.5" customHeight="1">
      <c r="A2" s="15" t="s">
        <v>38</v>
      </c>
      <c r="B2" s="29">
        <v>1087405241</v>
      </c>
      <c r="C2" s="38"/>
      <c r="D2" s="39"/>
      <c r="E2" s="111"/>
      <c r="F2" s="112"/>
      <c r="G2" s="112"/>
      <c r="H2" s="113"/>
    </row>
    <row r="3" spans="1:9" ht="22.5" customHeight="1">
      <c r="A3" s="15" t="s">
        <v>39</v>
      </c>
      <c r="B3" s="16">
        <f ca="1">TODAY()</f>
        <v>44962</v>
      </c>
      <c r="C3" s="15" t="s">
        <v>40</v>
      </c>
      <c r="D3" s="18"/>
      <c r="E3" s="111"/>
      <c r="F3" s="112"/>
      <c r="G3" s="112"/>
      <c r="H3" s="113"/>
    </row>
    <row r="4" spans="1:9" ht="22.5" customHeight="1">
      <c r="A4" s="14" t="s">
        <v>37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50</v>
      </c>
      <c r="B6" s="67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8"/>
      <c r="B7" s="69"/>
      <c r="C7" s="53" t="s">
        <v>80</v>
      </c>
      <c r="D7" s="54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68"/>
      <c r="B8" s="69"/>
      <c r="C8" s="120" t="s">
        <v>81</v>
      </c>
      <c r="D8" s="121"/>
      <c r="E8" s="3" t="s">
        <v>7</v>
      </c>
      <c r="F8" s="6">
        <v>433000</v>
      </c>
      <c r="G8" s="3">
        <v>1</v>
      </c>
      <c r="H8" s="6">
        <f t="shared" si="0"/>
        <v>433000</v>
      </c>
      <c r="I8" s="2"/>
    </row>
    <row r="9" spans="1:9" ht="37.5" customHeight="1">
      <c r="A9" s="68"/>
      <c r="B9" s="69"/>
      <c r="C9" s="53" t="s">
        <v>82</v>
      </c>
      <c r="D9" s="54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8"/>
      <c r="B10" s="69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5"/>
      <c r="D11" s="56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83</v>
      </c>
      <c r="D12" s="58"/>
      <c r="E12" s="3" t="s">
        <v>10</v>
      </c>
      <c r="F12" s="6">
        <v>115000</v>
      </c>
      <c r="G12" s="3">
        <v>2</v>
      </c>
      <c r="H12" s="6">
        <f t="shared" si="0"/>
        <v>230000</v>
      </c>
      <c r="I12" s="2"/>
    </row>
    <row r="13" spans="1:9" ht="24" customHeight="1">
      <c r="A13" s="68"/>
      <c r="B13" s="69"/>
      <c r="C13" s="47"/>
      <c r="D13" s="48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84</v>
      </c>
      <c r="D14" s="48"/>
      <c r="E14" s="3" t="s">
        <v>11</v>
      </c>
      <c r="F14" s="6">
        <v>99000</v>
      </c>
      <c r="G14" s="3">
        <v>1</v>
      </c>
      <c r="H14" s="6">
        <f t="shared" si="0"/>
        <v>99000</v>
      </c>
      <c r="I14" s="2"/>
    </row>
    <row r="15" spans="1:9" ht="24" customHeight="1">
      <c r="A15" s="68"/>
      <c r="B15" s="69"/>
      <c r="C15" s="47"/>
      <c r="D15" s="4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8"/>
      <c r="B16" s="69"/>
      <c r="C16" s="49" t="s">
        <v>86</v>
      </c>
      <c r="D16" s="50"/>
      <c r="E16" s="3" t="s">
        <v>85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8"/>
      <c r="B17" s="69"/>
      <c r="C17" s="59" t="s">
        <v>87</v>
      </c>
      <c r="D17" s="60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51" t="s">
        <v>79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 t="s">
        <v>89</v>
      </c>
      <c r="D19" s="46"/>
      <c r="E19" s="4" t="s">
        <v>88</v>
      </c>
      <c r="F19" s="7">
        <v>500000</v>
      </c>
      <c r="G19" s="4">
        <v>-1</v>
      </c>
      <c r="H19" s="6">
        <f t="shared" si="0"/>
        <v>-500000</v>
      </c>
      <c r="I19" s="2"/>
    </row>
    <row r="20" spans="1:9" ht="12.75" customHeight="1">
      <c r="A20" s="70" t="s">
        <v>51</v>
      </c>
      <c r="B20" s="71"/>
      <c r="C20" s="44" t="s">
        <v>15</v>
      </c>
      <c r="D20" s="44"/>
      <c r="E20" s="61">
        <f>SUM(H6:H19)</f>
        <v>736000</v>
      </c>
      <c r="F20" s="61"/>
      <c r="G20" s="24">
        <v>1</v>
      </c>
      <c r="H20" s="119" t="s">
        <v>17</v>
      </c>
      <c r="I20" s="2"/>
    </row>
    <row r="21" spans="1:9" ht="12.75" customHeight="1">
      <c r="A21" s="72"/>
      <c r="B21" s="73"/>
      <c r="C21" s="44"/>
      <c r="D21" s="44"/>
      <c r="E21" s="61">
        <f>E20*G20</f>
        <v>736000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20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 t="s">
        <v>91</v>
      </c>
      <c r="D24" s="48"/>
      <c r="E24" s="5" t="s">
        <v>91</v>
      </c>
      <c r="F24" s="6">
        <v>20000</v>
      </c>
      <c r="G24" s="3">
        <v>-1</v>
      </c>
      <c r="H24" s="6">
        <f>F24*G24</f>
        <v>-20000</v>
      </c>
      <c r="I24" s="2"/>
    </row>
    <row r="25" spans="1:9" ht="25.15" customHeight="1">
      <c r="A25" s="91" t="s">
        <v>74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28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-20000</v>
      </c>
      <c r="F33" s="63"/>
      <c r="G33" s="63"/>
      <c r="H33" s="117" t="s">
        <v>17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31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716000</v>
      </c>
      <c r="G35" s="124"/>
      <c r="H35" s="9" t="s">
        <v>17</v>
      </c>
      <c r="I35" s="2"/>
    </row>
    <row r="36" spans="1:9" ht="16.5" customHeight="1">
      <c r="A36" s="89" t="s">
        <v>30</v>
      </c>
      <c r="B36" s="90"/>
      <c r="C36" s="78" t="b">
        <f>IF(F37="카드+현금",Sheet3!C9,IF(F37="현금+카드",Sheet3!C6))</f>
        <v>0</v>
      </c>
      <c r="D36" s="79"/>
      <c r="E36" s="8" t="s">
        <v>18</v>
      </c>
      <c r="F36" s="122">
        <f>F35*1.1-F35</f>
        <v>71600.000000000116</v>
      </c>
      <c r="G36" s="123"/>
      <c r="H36" s="10"/>
      <c r="I36" s="2"/>
    </row>
    <row r="37" spans="1:9" ht="17.25" customHeight="1">
      <c r="A37" s="89" t="s">
        <v>26</v>
      </c>
      <c r="B37" s="90"/>
      <c r="C37" s="102"/>
      <c r="D37" s="103"/>
      <c r="E37" s="8" t="s">
        <v>25</v>
      </c>
      <c r="F37" s="76" t="s">
        <v>58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27</v>
      </c>
      <c r="B38" s="98"/>
      <c r="C38" s="104">
        <f>SUM(C35:C36)-C37</f>
        <v>0</v>
      </c>
      <c r="D38" s="105"/>
      <c r="E38" s="21" t="s">
        <v>26</v>
      </c>
      <c r="F38" s="126">
        <v>7600</v>
      </c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780000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56</v>
      </c>
      <c r="G40" s="35"/>
      <c r="H40" s="27">
        <f>F39-(F36+F35)</f>
        <v>-7600.0000000001164</v>
      </c>
      <c r="I40" s="2"/>
    </row>
    <row r="41" spans="1:9" ht="16.5" customHeight="1">
      <c r="C41" s="2"/>
      <c r="D41" s="2"/>
      <c r="E41" s="101" t="s">
        <v>53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68</v>
      </c>
      <c r="B3" s="112"/>
      <c r="C3" s="112"/>
      <c r="E3" t="s">
        <v>61</v>
      </c>
      <c r="F3">
        <f>Sheet1!F35</f>
        <v>716000</v>
      </c>
    </row>
    <row r="4" spans="1:7">
      <c r="A4" t="s">
        <v>67</v>
      </c>
      <c r="B4" s="30" t="s">
        <v>65</v>
      </c>
      <c r="C4" s="32"/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787600.00000000012</v>
      </c>
      <c r="D6" t="s">
        <v>64</v>
      </c>
    </row>
    <row r="8" spans="1:7">
      <c r="A8" s="112" t="s">
        <v>69</v>
      </c>
      <c r="B8" s="112"/>
      <c r="C8" s="112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716000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716000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716000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75</v>
      </c>
      <c r="B16" s="11"/>
    </row>
    <row r="17" spans="1:2">
      <c r="A17" t="s">
        <v>76</v>
      </c>
      <c r="B17" s="11"/>
    </row>
    <row r="18" spans="1:2">
      <c r="A18" t="s">
        <v>77</v>
      </c>
      <c r="B18" s="11"/>
    </row>
    <row r="19" spans="1:2">
      <c r="A19" t="s">
        <v>78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2023-02-05T02:19:18Z</cp:lastPrinted>
  <dcterms:created xsi:type="dcterms:W3CDTF">2019-03-28T03:58:09Z</dcterms:created>
  <dcterms:modified xsi:type="dcterms:W3CDTF">2023-02-05T02:22:44Z</dcterms:modified>
</cp:coreProperties>
</file>