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B1E7706C-584F-4098-A9E6-ACEF8D34263F}" xr6:coauthVersionLast="47" xr6:coauthVersionMax="47" xr10:uidLastSave="{38143A93-3C9A-44CF-AC14-8A5A6B9359C1}"/>
  <bookViews>
    <workbookView xWindow="4470" yWindow="157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<sst xmlns="http://schemas.openxmlformats.org/spreadsheetml/2006/main" count="113" uniqueCount="97">
  <si>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</si>
  <si>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</si>
  <si>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</si>
  <si>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</si>
  <si>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</si>
  <si>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</si>
  <si>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</si>
  <si>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</si>
  <si>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</si>
  <si>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</si>
  <si>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</si>
  <si>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</si>
  <si>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</si>
  <si>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</si>
  <si>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</si>
  <si>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</si>
  <si>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</si>
  <si>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</si>
  <si>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</si>
  <si>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</si>
  <si>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</si>
  <si>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</si>
  <si>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</si>
  <si>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</si>
  <si>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</si>
  <si>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</si>
  <si>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</si>
  <si>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</si>
  <si>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</si>
  <si>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</si>
  <si>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</si>
  <si>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</si>
  <si>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</si>
  <si>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</si>
  <si>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</si>
  <si>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</si>
  <si>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</si>
  <si>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</si>
  <si>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</si>
  <si>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</si>
  <si>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</si>
  <si>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</si>
  <si>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</si>
  <si>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</si>
  <si>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</si>
  <si>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</si>
  <si>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</si>
  <si>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</si>
  <si>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</si>
  <si>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</si>
  <si>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</si>
  <si>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</si>
  <si>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</si>
  <si>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</si>
  <si>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</si>
  <si>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</si>
  <si>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</si>
  <si>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</si>
  <si>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</si>
  <si>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</si>
  <si>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</si>
  <si>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</si>
  <si>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</si>
  <si>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</si>
  <si>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</si>
  <si>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</si>
  <si>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</si>
  <si>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</si>
  <si>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</si>
  <si>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</si>
  <si>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</si>
  <si>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</si>
  <si>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</si>
  <si>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</si>
  <si>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</si>
  <si>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</si>
  <si>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</si>
  <si>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</si>
  <si>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</si>
  <si>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</si>
  <si>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</si>
  <si>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DEEPCOOL AG620(발열이 높아 추천드립니다)</t>
    <phoneticPr fontId="1" type="noConversion"/>
  </si>
  <si>
    <t>CPU브라켓</t>
    <phoneticPr fontId="1" type="noConversion"/>
  </si>
  <si>
    <t>1700XX씨피유전용 브라켓 (온도10도이상 내려줍니다)</t>
    <phoneticPr fontId="1" type="noConversion"/>
  </si>
  <si>
    <t>인텔 UHD770 내장그래픽</t>
    <phoneticPr fontId="1" type="noConversion"/>
  </si>
  <si>
    <t>삼성PM9A1 M.2 NVMe 수입 (1TB)AS2년 삼성 980 pro랑 동급입니다</t>
    <phoneticPr fontId="1" type="noConversion"/>
  </si>
  <si>
    <t>윈도우 선택안함 (미설치)</t>
  </si>
  <si>
    <t xml:space="preserve">마이크로닉스 Classic II 풀체인지 600W 80PLUS BRONZE </t>
    <phoneticPr fontId="1" type="noConversion"/>
  </si>
  <si>
    <t>앱코 NCORE 커넬 강화유리 메쉬망 쿨링케이스</t>
    <phoneticPr fontId="1" type="noConversion"/>
  </si>
  <si>
    <t>/</t>
    <phoneticPr fontId="1" type="noConversion"/>
  </si>
  <si>
    <t>정현기고객님(13세대내장그래픽)</t>
    <phoneticPr fontId="1" type="noConversion"/>
  </si>
  <si>
    <t>인텔 코어i7-13세대 13700K (랩터레이크) (정품)</t>
    <phoneticPr fontId="1" type="noConversion"/>
  </si>
  <si>
    <t>MSI PRO B660M-A WIFI DDR5전용보드</t>
    <phoneticPr fontId="1" type="noConversion"/>
  </si>
  <si>
    <t>삼성전자 DDR5-4800 (32GB)</t>
    <phoneticPr fontId="1" type="noConversion"/>
  </si>
  <si>
    <t>퀵으로 배송</t>
    <phoneticPr fontId="1" type="noConversion"/>
  </si>
  <si>
    <t>배송비</t>
    <phoneticPr fontId="1" type="noConversion"/>
  </si>
  <si>
    <t>강동구 고덕로 399 102동 3201호 이형진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</si>
</sst>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90</v>
      </c>
      <c r="C1" s="36" t="s">
        <v>75</v>
      </c>
      <c r="D1" s="37"/>
      <c r="E1" s="106"/>
      <c r="F1" s="107"/>
      <c r="G1" s="107"/>
      <c r="H1" s="108"/>
    </row>
    <row r="2" spans="1:9" ht="22.5" customHeight="1">
      <c r="A2" s="15" t="s">
        <v>38</v>
      </c>
      <c r="B2" s="29">
        <v>1089669090</v>
      </c>
      <c r="C2" s="38"/>
      <c r="D2" s="39"/>
      <c r="E2" s="109"/>
      <c r="F2" s="110"/>
      <c r="G2" s="110"/>
      <c r="H2" s="111"/>
    </row>
    <row r="3" spans="1:9" ht="22.5" customHeight="1">
      <c r="A3" s="15" t="s">
        <v>39</v>
      </c>
      <c r="B3" s="16">
        <f ca="1">TODAY()</f>
        <v>44955</v>
      </c>
      <c r="C3" s="15" t="s">
        <v>40</v>
      </c>
      <c r="D3" s="18"/>
      <c r="E3" s="109"/>
      <c r="F3" s="110"/>
      <c r="G3" s="110"/>
      <c r="H3" s="111"/>
    </row>
    <row r="4" spans="1:9" ht="22.5" customHeight="1">
      <c r="A4" s="14" t="s">
        <v>37</v>
      </c>
      <c r="B4" s="42" t="s">
        <v>96</v>
      </c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51</v>
      </c>
      <c r="B6" s="65"/>
      <c r="C6" s="51" t="s">
        <v>91</v>
      </c>
      <c r="D6" s="52"/>
      <c r="E6" s="3" t="s">
        <v>6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66"/>
      <c r="B7" s="67"/>
      <c r="C7" s="51" t="s">
        <v>81</v>
      </c>
      <c r="D7" s="5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6"/>
      <c r="B8" s="67"/>
      <c r="C8" s="118" t="s">
        <v>92</v>
      </c>
      <c r="D8" s="119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6"/>
      <c r="B9" s="67"/>
      <c r="C9" s="51" t="s">
        <v>93</v>
      </c>
      <c r="D9" s="52"/>
      <c r="E9" s="3" t="s">
        <v>8</v>
      </c>
      <c r="F9" s="6">
        <v>125000</v>
      </c>
      <c r="G9" s="3">
        <v>4</v>
      </c>
      <c r="H9" s="6">
        <f t="shared" si="0"/>
        <v>500000</v>
      </c>
      <c r="I9" s="2"/>
    </row>
    <row r="10" spans="1:9" ht="24" customHeight="1">
      <c r="A10" s="66"/>
      <c r="B10" s="67"/>
      <c r="C10" s="51" t="s">
        <v>84</v>
      </c>
      <c r="D10" s="5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6"/>
      <c r="B11" s="67"/>
      <c r="C11" s="53" t="s">
        <v>89</v>
      </c>
      <c r="D11" s="5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5" t="s">
        <v>85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6"/>
      <c r="B13" s="67"/>
      <c r="C13" s="47" t="s">
        <v>89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88</v>
      </c>
      <c r="D14" s="4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6"/>
      <c r="B15" s="67"/>
      <c r="C15" s="47" t="s">
        <v>87</v>
      </c>
      <c r="D15" s="48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66"/>
      <c r="B16" s="67"/>
      <c r="C16" s="47" t="s">
        <v>83</v>
      </c>
      <c r="D16" s="48"/>
      <c r="E16" s="3" t="s">
        <v>82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6"/>
      <c r="B17" s="67"/>
      <c r="C17" s="57" t="s">
        <v>58</v>
      </c>
      <c r="D17" s="58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49" t="s">
        <v>86</v>
      </c>
      <c r="D18" s="5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52</v>
      </c>
      <c r="B20" s="69"/>
      <c r="C20" s="44" t="s">
        <v>15</v>
      </c>
      <c r="D20" s="44"/>
      <c r="E20" s="59">
        <f>SUM(H6:H19)</f>
        <v>1647000</v>
      </c>
      <c r="F20" s="59"/>
      <c r="G20" s="24">
        <v>1</v>
      </c>
      <c r="H20" s="117" t="s">
        <v>17</v>
      </c>
      <c r="I20" s="2"/>
    </row>
    <row r="21" spans="1:9" ht="12.75" customHeight="1">
      <c r="A21" s="70"/>
      <c r="B21" s="71"/>
      <c r="C21" s="44"/>
      <c r="D21" s="44"/>
      <c r="E21" s="59">
        <f>E20*G20</f>
        <v>1647000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20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 t="s">
        <v>94</v>
      </c>
      <c r="D24" s="48"/>
      <c r="E24" s="5" t="s">
        <v>95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9" t="s">
        <v>76</v>
      </c>
      <c r="B25" s="90"/>
      <c r="C25" s="86"/>
      <c r="D25" s="48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28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17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31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1647000</v>
      </c>
      <c r="G35" s="122"/>
      <c r="H35" s="9" t="s">
        <v>17</v>
      </c>
      <c r="I35" s="2"/>
    </row>
    <row r="36" spans="1:9" ht="16.5" customHeight="1">
      <c r="A36" s="87" t="s">
        <v>30</v>
      </c>
      <c r="B36" s="88"/>
      <c r="C36" s="76" t="b">
        <f>IF(F37="카드+현금",Sheet3!C9,IF(F37="현금+카드",Sheet3!C6))</f>
        <v>0</v>
      </c>
      <c r="D36" s="77"/>
      <c r="E36" s="8" t="s">
        <v>18</v>
      </c>
      <c r="F36" s="120">
        <f>F35*1.1-F35</f>
        <v>164700.00000000023</v>
      </c>
      <c r="G36" s="121"/>
      <c r="H36" s="10"/>
      <c r="I36" s="2"/>
    </row>
    <row r="37" spans="1:9" ht="17.25" customHeight="1">
      <c r="A37" s="87" t="s">
        <v>26</v>
      </c>
      <c r="B37" s="88"/>
      <c r="C37" s="100"/>
      <c r="D37" s="101"/>
      <c r="E37" s="8" t="s">
        <v>25</v>
      </c>
      <c r="F37" s="74" t="s">
        <v>60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27</v>
      </c>
      <c r="B38" s="96"/>
      <c r="C38" s="102">
        <f>SUM(C35:C36)-C37</f>
        <v>0</v>
      </c>
      <c r="D38" s="103"/>
      <c r="E38" s="21" t="s">
        <v>26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19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1811700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54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70</v>
      </c>
      <c r="B3" s="110"/>
      <c r="C3" s="110"/>
      <c r="E3" t="s">
        <v>63</v>
      </c>
      <c r="F3">
        <f>Sheet1!F35</f>
        <v>1647000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1811700.0000000002</v>
      </c>
      <c r="D6" t="s">
        <v>66</v>
      </c>
    </row>
    <row r="8" spans="1:7">
      <c r="A8" s="110" t="s">
        <v>71</v>
      </c>
      <c r="B8" s="110"/>
      <c r="C8" s="11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1647000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1647000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1647000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2023-01-29T08:50:17Z</cp:lastPrinted>
  <dcterms:created xsi:type="dcterms:W3CDTF">2019-03-28T03:58:09Z</dcterms:created>
  <dcterms:modified xsi:type="dcterms:W3CDTF">2023-01-29T09:29:15Z</dcterms:modified>
</cp:coreProperties>
</file>