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541B67FB-6082-4DE7-9F81-58FEC70E88DC}" xr6:coauthVersionLast="47" xr6:coauthVersionMax="47" xr10:uidLastSave="{9F008FEF-8173-42A1-B22A-E733E731F8D8}"/>
  <bookViews>
    <workbookView xWindow="3510" yWindow="351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<sst xmlns="http://schemas.openxmlformats.org/spreadsheetml/2006/main" count="108" uniqueCount="93">
  <si>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</si>
  <si>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</si>
  <si>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</si>
  <si>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</si>
  <si>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</si>
  <si>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</si>
  <si>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</si>
  <si>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</si>
  <si>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</si>
  <si>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</si>
  <si>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</si>
  <si>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</si>
  <si>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</si>
  <si>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</si>
  <si>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</si>
  <si>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</si>
  <si>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</si>
  <si>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</si>
  <si>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</si>
  <si>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</si>
  <si>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</si>
  <si>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</si>
  <si>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</si>
  <si>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</si>
  <si>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</si>
  <si>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</si>
  <si>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</si>
  <si>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</si>
  <si>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</si>
  <si>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</si>
  <si>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</si>
  <si>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</si>
  <si>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</si>
  <si>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</si>
  <si>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</si>
  <si>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</si>
  <si>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</si>
  <si>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</si>
  <si>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</si>
  <si>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</si>
  <si>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</si>
  <si>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</si>
  <si>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</si>
  <si>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</si>
  <si>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</si>
  <si>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</si>
  <si>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</si>
  <si>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</si>
  <si>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</si>
  <si>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</si>
  <si>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</si>
  <si>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</si>
  <si>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</si>
  <si>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</si>
  <si>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</si>
  <si>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</si>
  <si>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</si>
  <si>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</si>
  <si>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</si>
  <si>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</si>
  <si>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</si>
  <si>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</si>
  <si>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</si>
  <si>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</si>
  <si>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</si>
  <si>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</si>
  <si>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</si>
  <si>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</si>
  <si>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</si>
  <si>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</si>
  <si>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</si>
  <si>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</si>
  <si>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</si>
  <si>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</si>
  <si>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</si>
  <si>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</si>
  <si>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</si>
  <si>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</si>
  <si>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</si>
  <si>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</si>
  <si>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</si>
  <si>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인텔 코어i7-13세대 13700KF (랩터레이크) (정품)</t>
    <phoneticPr fontId="1" type="noConversion"/>
  </si>
  <si>
    <t>기가바이트 B660M DS3H D4</t>
    <phoneticPr fontId="1" type="noConversion"/>
  </si>
  <si>
    <t>기존그래픽</t>
    <phoneticPr fontId="1" type="noConversion"/>
  </si>
  <si>
    <t>기존SSD</t>
    <phoneticPr fontId="1" type="noConversion"/>
  </si>
  <si>
    <t>/</t>
    <phoneticPr fontId="1" type="noConversion"/>
  </si>
  <si>
    <t>기존케이스</t>
    <phoneticPr fontId="1" type="noConversion"/>
  </si>
  <si>
    <t>기존파워</t>
    <phoneticPr fontId="1" type="noConversion"/>
  </si>
  <si>
    <t>쿨러</t>
    <phoneticPr fontId="1" type="noConversion"/>
  </si>
  <si>
    <t>윈도우 선택안함 (미설치)</t>
  </si>
  <si>
    <t>CNPS9X OPTIMA 화이트 LED</t>
    <phoneticPr fontId="1" type="noConversion"/>
  </si>
  <si>
    <t>삼성 DDR4 25600 8GB</t>
    <phoneticPr fontId="1" type="noConversion"/>
  </si>
  <si>
    <t>타 pc업글 김태완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</si>
</sst>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C0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8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92</v>
      </c>
      <c r="C1" s="36" t="s">
        <v>75</v>
      </c>
      <c r="D1" s="37"/>
      <c r="E1" s="107"/>
      <c r="F1" s="108"/>
      <c r="G1" s="108"/>
      <c r="H1" s="109"/>
    </row>
    <row r="2" spans="1:9" ht="22.5" customHeight="1">
      <c r="A2" s="15" t="s">
        <v>38</v>
      </c>
      <c r="B2" s="29">
        <v>1087511318</v>
      </c>
      <c r="C2" s="38"/>
      <c r="D2" s="39"/>
      <c r="E2" s="110"/>
      <c r="F2" s="111"/>
      <c r="G2" s="111"/>
      <c r="H2" s="112"/>
    </row>
    <row r="3" spans="1:9" ht="22.5" customHeight="1">
      <c r="A3" s="15" t="s">
        <v>39</v>
      </c>
      <c r="B3" s="16">
        <f ca="1">TODAY()</f>
        <v>44952</v>
      </c>
      <c r="C3" s="15" t="s">
        <v>40</v>
      </c>
      <c r="D3" s="18"/>
      <c r="E3" s="110"/>
      <c r="F3" s="111"/>
      <c r="G3" s="111"/>
      <c r="H3" s="112"/>
    </row>
    <row r="4" spans="1:9" ht="22.5" customHeight="1">
      <c r="A4" s="14" t="s">
        <v>37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51</v>
      </c>
      <c r="B6" s="66"/>
      <c r="C6" s="119" t="s">
        <v>81</v>
      </c>
      <c r="D6" s="120"/>
      <c r="E6" s="3" t="s">
        <v>6</v>
      </c>
      <c r="F6" s="6">
        <v>530000</v>
      </c>
      <c r="G6" s="3">
        <v>1</v>
      </c>
      <c r="H6" s="6">
        <f>F6*G6</f>
        <v>530000</v>
      </c>
      <c r="I6" s="2"/>
    </row>
    <row r="7" spans="1:9" ht="24" customHeight="1">
      <c r="A7" s="67"/>
      <c r="B7" s="68"/>
      <c r="C7" s="119" t="s">
        <v>90</v>
      </c>
      <c r="D7" s="120"/>
      <c r="E7" s="22" t="s">
        <v>88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7"/>
      <c r="B8" s="68"/>
      <c r="C8" s="121" t="s">
        <v>82</v>
      </c>
      <c r="D8" s="122"/>
      <c r="E8" s="3" t="s">
        <v>7</v>
      </c>
      <c r="F8" s="6">
        <v>155000</v>
      </c>
      <c r="G8" s="3">
        <v>1</v>
      </c>
      <c r="H8" s="6">
        <f t="shared" si="0"/>
        <v>155000</v>
      </c>
      <c r="I8" s="2"/>
    </row>
    <row r="9" spans="1:9" ht="37.5" customHeight="1">
      <c r="A9" s="67"/>
      <c r="B9" s="68"/>
      <c r="C9" s="53" t="s">
        <v>91</v>
      </c>
      <c r="D9" s="54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7"/>
      <c r="B10" s="68"/>
      <c r="C10" s="53" t="s">
        <v>83</v>
      </c>
      <c r="D10" s="5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84</v>
      </c>
      <c r="D12" s="54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7"/>
      <c r="B13" s="68"/>
      <c r="C13" s="47" t="s">
        <v>85</v>
      </c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86</v>
      </c>
      <c r="D14" s="4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7"/>
      <c r="B15" s="68"/>
      <c r="C15" s="47" t="s">
        <v>87</v>
      </c>
      <c r="D15" s="48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7"/>
      <c r="B16" s="68"/>
      <c r="C16" s="49"/>
      <c r="D16" s="50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58</v>
      </c>
      <c r="D17" s="59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89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52</v>
      </c>
      <c r="B20" s="70"/>
      <c r="C20" s="44" t="s">
        <v>15</v>
      </c>
      <c r="D20" s="44"/>
      <c r="E20" s="60">
        <f>SUM(H6:H19)</f>
        <v>825000</v>
      </c>
      <c r="F20" s="60"/>
      <c r="G20" s="24">
        <v>1</v>
      </c>
      <c r="H20" s="118" t="s">
        <v>17</v>
      </c>
      <c r="I20" s="2"/>
    </row>
    <row r="21" spans="1:9" ht="12.75" customHeight="1">
      <c r="A21" s="71"/>
      <c r="B21" s="72"/>
      <c r="C21" s="44"/>
      <c r="D21" s="44"/>
      <c r="E21" s="60">
        <f>E20*G20</f>
        <v>825000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20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76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28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17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31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5">
        <f>SUM(E21,E33)</f>
        <v>825000</v>
      </c>
      <c r="G35" s="125"/>
      <c r="H35" s="9" t="s">
        <v>17</v>
      </c>
      <c r="I35" s="2"/>
    </row>
    <row r="36" spans="1:9" ht="16.5" customHeight="1">
      <c r="A36" s="88" t="s">
        <v>30</v>
      </c>
      <c r="B36" s="89"/>
      <c r="C36" s="77" t="b">
        <f>IF(F37="카드+현금",Sheet3!C9,IF(F37="현금+카드",Sheet3!C6))</f>
        <v>0</v>
      </c>
      <c r="D36" s="78"/>
      <c r="E36" s="8" t="s">
        <v>18</v>
      </c>
      <c r="F36" s="123">
        <f>F35*1.1-F35</f>
        <v>82500.000000000116</v>
      </c>
      <c r="G36" s="124"/>
      <c r="H36" s="10"/>
      <c r="I36" s="2"/>
    </row>
    <row r="37" spans="1:9" ht="17.25" customHeight="1">
      <c r="A37" s="88" t="s">
        <v>26</v>
      </c>
      <c r="B37" s="89"/>
      <c r="C37" s="101"/>
      <c r="D37" s="102"/>
      <c r="E37" s="8" t="s">
        <v>25</v>
      </c>
      <c r="F37" s="75" t="s">
        <v>60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27</v>
      </c>
      <c r="B38" s="97"/>
      <c r="C38" s="103">
        <f>SUM(C35:C36)-C37</f>
        <v>0</v>
      </c>
      <c r="D38" s="104"/>
      <c r="E38" s="21" t="s">
        <v>26</v>
      </c>
      <c r="F38" s="127">
        <v>7500</v>
      </c>
      <c r="G38" s="128"/>
      <c r="H38" s="129"/>
      <c r="I38" s="2"/>
    </row>
    <row r="39" spans="1:9" ht="20.25" customHeight="1">
      <c r="A39" s="98"/>
      <c r="B39" s="99"/>
      <c r="C39" s="105"/>
      <c r="D39" s="106"/>
      <c r="E39" s="25" t="s">
        <v>19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900000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-7500.0000000001164</v>
      </c>
      <c r="I40" s="2"/>
    </row>
    <row r="41" spans="1:9" ht="16.5" customHeight="1">
      <c r="C41" s="2"/>
      <c r="D41" s="2"/>
      <c r="E41" s="100" t="s">
        <v>54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70</v>
      </c>
      <c r="B3" s="111"/>
      <c r="C3" s="111"/>
      <c r="E3" t="s">
        <v>63</v>
      </c>
      <c r="F3">
        <f>Sheet1!F35</f>
        <v>825000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18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907500.00000000012</v>
      </c>
      <c r="D6" t="s">
        <v>66</v>
      </c>
    </row>
    <row r="8" spans="1:7">
      <c r="A8" s="111" t="s">
        <v>71</v>
      </c>
      <c r="B8" s="111"/>
      <c r="C8" s="11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825000</v>
      </c>
    </row>
    <row r="10" spans="1:7">
      <c r="B10" t="s">
        <v>18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825000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74</v>
      </c>
      <c r="D2" t="s">
        <v>33</v>
      </c>
    </row>
    <row r="3" spans="1:5">
      <c r="A3" t="s">
        <v>23</v>
      </c>
      <c r="B3" t="s">
        <v>29</v>
      </c>
      <c r="C3" s="20" t="s">
        <v>73</v>
      </c>
      <c r="D3" s="13" t="s">
        <v>35</v>
      </c>
    </row>
    <row r="4" spans="1:5">
      <c r="A4" t="s">
        <v>24</v>
      </c>
      <c r="B4" s="11">
        <f>Sheet1!F35-(Sheet1!C35)</f>
        <v>825000</v>
      </c>
    </row>
    <row r="5" spans="1:5">
      <c r="A5" t="s">
        <v>72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/>
    </row>
    <row r="13" spans="1:5">
      <c r="A13" t="s">
        <v>44</v>
      </c>
      <c r="B13" s="11"/>
    </row>
    <row r="14" spans="1:5">
      <c r="A14" t="s">
        <v>46</v>
      </c>
      <c r="B14" s="11"/>
    </row>
    <row r="15" spans="1:5">
      <c r="A15" t="s">
        <v>47</v>
      </c>
      <c r="B15" s="11"/>
    </row>
    <row r="16" spans="1:5">
      <c r="A16" t="s">
        <v>77</v>
      </c>
      <c r="B16" s="11"/>
    </row>
    <row r="17" spans="1:2">
      <c r="A17" t="s">
        <v>78</v>
      </c>
      <c r="B17" s="11"/>
    </row>
    <row r="18" spans="1:2">
      <c r="A18" t="s">
        <v>79</v>
      </c>
      <c r="B18" s="11"/>
    </row>
    <row r="19" spans="1:2">
      <c r="A19" t="s">
        <v>80</v>
      </c>
      <c r="B19" s="11"/>
    </row>
    <row r="20" spans="1:2">
      <c r="A20" t="s">
        <v>48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2023-01-25T09:28:02Z</cp:lastPrinted>
  <dcterms:created xsi:type="dcterms:W3CDTF">2019-03-28T03:58:09Z</dcterms:created>
  <dcterms:modified xsi:type="dcterms:W3CDTF">2023-01-26T07:47:46Z</dcterms:modified>
</cp:coreProperties>
</file>