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7" documentId="8_{FA084299-1AA7-4B51-8DD6-E3160F788544}" xr6:coauthVersionLast="47" xr6:coauthVersionMax="47" xr10:uidLastSave="{80BAA0B9-63FF-48FB-803D-94440E9B4964}"/>
  <bookViews>
    <workbookView xWindow="9030" yWindow="0" windowWidth="19875" windowHeight="1473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<sst xmlns="http://schemas.openxmlformats.org/spreadsheetml/2006/main" count="103" uniqueCount="87">
  <si>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</si>
  <si>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</si>
  <si>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</si>
  <si>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</si>
  <si>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</si>
  <si>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</si>
  <si>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</si>
  <si>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</si>
  <si>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</si>
  <si>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</si>
  <si>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</si>
  <si>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</si>
  <si>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</si>
  <si>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</si>
  <si>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</si>
  <si>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</si>
  <si>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</si>
  <si>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</si>
  <si>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</si>
  <si>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</si>
  <si>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</si>
  <si>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</si>
  <si>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</si>
  <si>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</si>
  <si>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</si>
  <si>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</si>
  <si>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</si>
  <si>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</si>
  <si>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</si>
  <si>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</si>
  <si>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</si>
  <si>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</si>
  <si>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</si>
  <si>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</si>
  <si>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</si>
  <si>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</si>
  <si>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</si>
  <si>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</si>
  <si>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</si>
  <si>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</si>
  <si>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</si>
  <si>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</si>
  <si>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</si>
  <si>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</si>
  <si>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</si>
  <si>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</si>
  <si>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</si>
  <si>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</si>
  <si>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</si>
  <si>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</si>
  <si>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</si>
  <si>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</si>
  <si>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</si>
  <si>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</si>
  <si>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</si>
  <si>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</si>
  <si>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</si>
  <si>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</si>
  <si>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</si>
  <si>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</si>
  <si>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</si>
  <si>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</si>
  <si>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</si>
  <si>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</si>
  <si>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</si>
  <si>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</si>
  <si>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</si>
  <si>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</si>
  <si>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</si>
  <si>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</si>
  <si>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</si>
  <si>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</si>
  <si>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</si>
  <si>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</si>
  <si>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</si>
  <si>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</si>
  <si>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정품쿨러 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</si>
  <si>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</si>
  <si>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</si>
  <si>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 PM9A1 M.2 NVMe 병행 512GB기존대비 2배 더 빨라졌습니다.</t>
    <phoneticPr fontId="1" type="noConversion"/>
  </si>
  <si>
    <t>앱코 커넬 케이스 (블랙)강화유리</t>
    <phoneticPr fontId="1" type="noConversion"/>
  </si>
  <si>
    <t>마이크로닉스 정격600w</t>
    <phoneticPr fontId="1" type="noConversion"/>
  </si>
  <si>
    <t>VGA</t>
    <phoneticPr fontId="1" type="noConversion"/>
  </si>
  <si>
    <t>인텔 코어i5-12세대 12400F (엘더레이크) (정품)</t>
    <phoneticPr fontId="1" type="noConversion"/>
  </si>
  <si>
    <t>Western Digital WD BLUE 1TB</t>
    <phoneticPr fontId="1" type="noConversion"/>
  </si>
  <si>
    <t>임채민님 DP2개</t>
    <phoneticPr fontId="1" type="noConversion"/>
  </si>
  <si>
    <t>INNO3D 지포스 GTX 1630 OC D6 4GB TWIN X2   (DP2개 HDMI1개)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</si>
</sst>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견고딕"/>
      <family val="1"/>
      <charset val="129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85</v>
      </c>
      <c r="C1" s="36" t="s">
        <v>74</v>
      </c>
      <c r="D1" s="37"/>
      <c r="E1" s="108"/>
      <c r="F1" s="109"/>
      <c r="G1" s="109"/>
      <c r="H1" s="110"/>
    </row>
    <row r="2" spans="1:9" ht="22.5" customHeight="1">
      <c r="A2" s="15" t="s">
        <v>38</v>
      </c>
      <c r="B2" s="29">
        <v>1054732304</v>
      </c>
      <c r="C2" s="38"/>
      <c r="D2" s="39"/>
      <c r="E2" s="111"/>
      <c r="F2" s="112"/>
      <c r="G2" s="112"/>
      <c r="H2" s="113"/>
    </row>
    <row r="3" spans="1:9" ht="22.5" customHeight="1">
      <c r="A3" s="15" t="s">
        <v>39</v>
      </c>
      <c r="B3" s="16">
        <f ca="1">TODAY()</f>
        <v>44930</v>
      </c>
      <c r="C3" s="15" t="s">
        <v>40</v>
      </c>
      <c r="D3" s="18"/>
      <c r="E3" s="111"/>
      <c r="F3" s="112"/>
      <c r="G3" s="112"/>
      <c r="H3" s="113"/>
    </row>
    <row r="4" spans="1:9" ht="22.5" customHeight="1">
      <c r="A4" s="14" t="s">
        <v>37</v>
      </c>
      <c r="B4" s="42"/>
      <c r="C4" s="42"/>
      <c r="D4" s="43"/>
      <c r="E4" s="114"/>
      <c r="F4" s="115"/>
      <c r="G4" s="115"/>
      <c r="H4" s="116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51</v>
      </c>
      <c r="B6" s="67"/>
      <c r="C6" s="53" t="s">
        <v>83</v>
      </c>
      <c r="D6" s="54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68"/>
      <c r="B7" s="69"/>
      <c r="C7" s="53" t="s">
        <v>76</v>
      </c>
      <c r="D7" s="54"/>
      <c r="E7" s="22" t="s">
        <v>12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20" t="s">
        <v>77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8"/>
      <c r="B9" s="69"/>
      <c r="C9" s="53" t="s">
        <v>78</v>
      </c>
      <c r="D9" s="54"/>
      <c r="E9" s="3" t="s">
        <v>8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68"/>
      <c r="B10" s="69"/>
      <c r="C10" s="53"/>
      <c r="D10" s="54"/>
      <c r="E10" s="3"/>
      <c r="F10" s="6"/>
      <c r="G10" s="3"/>
      <c r="H10" s="6">
        <f t="shared" si="0"/>
        <v>0</v>
      </c>
      <c r="I10" s="2"/>
    </row>
    <row r="11" spans="1:9" ht="24" customHeight="1">
      <c r="A11" s="68"/>
      <c r="B11" s="69"/>
      <c r="C11" s="55" t="s">
        <v>86</v>
      </c>
      <c r="D11" s="56"/>
      <c r="E11" s="3" t="s">
        <v>82</v>
      </c>
      <c r="F11" s="6">
        <v>204000</v>
      </c>
      <c r="G11" s="3">
        <v>1</v>
      </c>
      <c r="H11" s="6">
        <f t="shared" si="0"/>
        <v>204000</v>
      </c>
      <c r="I11" s="2"/>
    </row>
    <row r="12" spans="1:9" ht="24" customHeight="1">
      <c r="A12" s="68"/>
      <c r="B12" s="69"/>
      <c r="C12" s="57" t="s">
        <v>79</v>
      </c>
      <c r="D12" s="58"/>
      <c r="E12" s="3" t="s">
        <v>9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68"/>
      <c r="B13" s="69"/>
      <c r="C13" s="47" t="s">
        <v>84</v>
      </c>
      <c r="D13" s="48"/>
      <c r="E13" s="3" t="s">
        <v>53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68"/>
      <c r="B14" s="69"/>
      <c r="C14" s="47" t="s">
        <v>80</v>
      </c>
      <c r="D14" s="48"/>
      <c r="E14" s="3" t="s">
        <v>10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8"/>
      <c r="B15" s="69"/>
      <c r="C15" s="47" t="s">
        <v>81</v>
      </c>
      <c r="D15" s="48"/>
      <c r="E15" s="3" t="s">
        <v>11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8"/>
      <c r="B16" s="69"/>
      <c r="C16" s="49"/>
      <c r="D16" s="50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58</v>
      </c>
      <c r="D17" s="60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1" t="s">
        <v>48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52</v>
      </c>
      <c r="B20" s="71"/>
      <c r="C20" s="44" t="s">
        <v>15</v>
      </c>
      <c r="D20" s="44"/>
      <c r="E20" s="61">
        <f>SUM(H6:H19)</f>
        <v>862000</v>
      </c>
      <c r="F20" s="61"/>
      <c r="G20" s="24">
        <v>1</v>
      </c>
      <c r="H20" s="119" t="s">
        <v>17</v>
      </c>
      <c r="I20" s="2"/>
    </row>
    <row r="21" spans="1:9" ht="12.75" customHeight="1">
      <c r="A21" s="72"/>
      <c r="B21" s="73"/>
      <c r="C21" s="44"/>
      <c r="D21" s="44"/>
      <c r="E21" s="61">
        <f>E20*G20</f>
        <v>862000</v>
      </c>
      <c r="F21" s="61"/>
      <c r="G21" s="61"/>
      <c r="H21" s="119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20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1" t="s">
        <v>75</v>
      </c>
      <c r="B25" s="92"/>
      <c r="C25" s="88"/>
      <c r="D25" s="48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28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7" t="s">
        <v>17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31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4">
        <f>SUM(E21,E33)</f>
        <v>862000</v>
      </c>
      <c r="G35" s="124"/>
      <c r="H35" s="9" t="s">
        <v>17</v>
      </c>
      <c r="I35" s="2"/>
    </row>
    <row r="36" spans="1:9" ht="16.5" customHeight="1">
      <c r="A36" s="89" t="s">
        <v>30</v>
      </c>
      <c r="B36" s="90"/>
      <c r="C36" s="78" t="b">
        <f>IF(F37="카드+현금",Sheet3!C9,IF(F37="현금+카드",Sheet3!C6))</f>
        <v>0</v>
      </c>
      <c r="D36" s="79"/>
      <c r="E36" s="8" t="s">
        <v>18</v>
      </c>
      <c r="F36" s="122">
        <f>F35*1.1-F35</f>
        <v>86200.000000000116</v>
      </c>
      <c r="G36" s="123"/>
      <c r="H36" s="10"/>
      <c r="I36" s="2"/>
    </row>
    <row r="37" spans="1:9" ht="17.25" customHeight="1">
      <c r="A37" s="89" t="s">
        <v>26</v>
      </c>
      <c r="B37" s="90"/>
      <c r="C37" s="102"/>
      <c r="D37" s="103"/>
      <c r="E37" s="8" t="s">
        <v>25</v>
      </c>
      <c r="F37" s="76" t="s">
        <v>59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27</v>
      </c>
      <c r="B38" s="98"/>
      <c r="C38" s="104">
        <f>SUM(C35:C36)-C37</f>
        <v>0</v>
      </c>
      <c r="D38" s="105"/>
      <c r="E38" s="21" t="s">
        <v>26</v>
      </c>
      <c r="F38" s="126"/>
      <c r="G38" s="127"/>
      <c r="H38" s="128"/>
      <c r="I38" s="2"/>
    </row>
    <row r="39" spans="1:9" ht="20.25" customHeight="1">
      <c r="A39" s="99"/>
      <c r="B39" s="100"/>
      <c r="C39" s="106"/>
      <c r="D39" s="107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948200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1" t="s">
        <v>54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69</v>
      </c>
      <c r="B3" s="112"/>
      <c r="C3" s="112"/>
      <c r="E3" t="s">
        <v>62</v>
      </c>
      <c r="F3">
        <f>Sheet1!F35</f>
        <v>862000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948200.00000000012</v>
      </c>
      <c r="D6" t="s">
        <v>65</v>
      </c>
    </row>
    <row r="8" spans="1:7">
      <c r="A8" s="112" t="s">
        <v>70</v>
      </c>
      <c r="B8" s="112"/>
      <c r="C8" s="112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862000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862000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862000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2023-01-04T06:05:28Z</cp:lastPrinted>
  <dcterms:created xsi:type="dcterms:W3CDTF">2019-03-28T03:58:09Z</dcterms:created>
  <dcterms:modified xsi:type="dcterms:W3CDTF">2023-01-04T06:09:25Z</dcterms:modified>
</cp:coreProperties>
</file>