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DDEB04D-1803-4687-8EB5-0DFEF80719A7}" xr6:coauthVersionLast="47" xr6:coauthVersionMax="47" xr10:uidLastSave="{00000000-0000-0000-0000-000000000000}"/>
  <bookViews>
    <workbookView xWindow="12750" yWindow="0" windowWidth="15960" windowHeight="1551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<sst xmlns="http://schemas.openxmlformats.org/spreadsheetml/2006/main" count="83" uniqueCount="73">
  <si>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</si>
  <si>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</si>
  <si>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</si>
  <si>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</si>
  <si>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</si>
  <si>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</si>
  <si>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</si>
  <si>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</si>
  <si>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</si>
  <si>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</si>
  <si>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</si>
  <si>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</si>
  <si>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</si>
  <si>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</si>
  <si>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</si>
  <si>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</si>
  <si>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</si>
  <si>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</si>
  <si>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</si>
  <si>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</si>
  <si>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</si>
  <si>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</si>
  <si>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</si>
  <si>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</si>
  <si>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</si>
  <si>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</si>
  <si>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</si>
  <si>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</si>
  <si>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</si>
  <si>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</si>
  <si>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</si>
  <si>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</si>
  <si>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</si>
  <si>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</si>
  <si>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</si>
  <si>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</si>
  <si>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</si>
  <si>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</si>
  <si>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</si>
  <si>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</si>
  <si>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</si>
  <si>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</si>
  <si>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</si>
  <si>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</si>
  <si>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</si>
  <si>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</si>
  <si>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</si>
  <si>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</si>
  <si>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</si>
  <si>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</si>
  <si>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</si>
  <si>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</si>
  <si>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</si>
  <si>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</si>
  <si>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</si>
  <si>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</si>
  <si>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</si>
  <si>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</si>
  <si>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</si>
  <si>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</si>
  <si>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</si>
  <si>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</si>
  <si>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</si>
  <si>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인텔UHD610 내장그래픽</t>
    <phoneticPr fontId="1" type="noConversion"/>
  </si>
  <si>
    <t>인텔정품쿨러</t>
    <phoneticPr fontId="1" type="noConversion"/>
  </si>
  <si>
    <t>이체 및 세금계산서</t>
  </si>
  <si>
    <t>삼성전자 DDR4-(8GB)</t>
    <phoneticPr fontId="1" type="noConversion"/>
  </si>
  <si>
    <t>인텔 팬티엄 G6405 (코멧레이크S) (정품)</t>
    <phoneticPr fontId="1" type="noConversion"/>
  </si>
  <si>
    <t>일반대비 3-5배빠른 nvme SSD 256G</t>
    <phoneticPr fontId="1" type="noConversion"/>
  </si>
  <si>
    <t xml:space="preserve">SG-400D12S 마이크로닉스 정격파워 </t>
    <phoneticPr fontId="1" type="noConversion"/>
  </si>
  <si>
    <t xml:space="preserve"> 사무용 미니케이스 (블랙)</t>
    <phoneticPr fontId="1" type="noConversion"/>
  </si>
  <si>
    <t>기가바이트 H510M-H (HDMI.RGB)</t>
    <phoneticPr fontId="1" type="noConversion"/>
  </si>
  <si>
    <t>가정용+사무용+간단게임(채널문의)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</si>
</sst>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1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72</v>
      </c>
      <c r="C1" s="107" t="s">
        <v>59</v>
      </c>
      <c r="D1" s="108"/>
      <c r="E1" s="41"/>
      <c r="F1" s="42"/>
      <c r="G1" s="42"/>
      <c r="H1" s="43"/>
    </row>
    <row r="2" spans="1:9" ht="22.5" customHeight="1">
      <c r="A2" s="15" t="s">
        <v>40</v>
      </c>
      <c r="B2" s="29"/>
      <c r="C2" s="109"/>
      <c r="D2" s="110"/>
      <c r="E2" s="44"/>
      <c r="F2" s="45"/>
      <c r="G2" s="45"/>
      <c r="H2" s="46"/>
    </row>
    <row r="3" spans="1:9" ht="22.5" customHeight="1">
      <c r="A3" s="15" t="s">
        <v>41</v>
      </c>
      <c r="B3" s="16">
        <f ca="1">TODAY()</f>
        <v>44911</v>
      </c>
      <c r="C3" s="15" t="s">
        <v>42</v>
      </c>
      <c r="D3" s="18">
        <v>44828</v>
      </c>
      <c r="E3" s="44"/>
      <c r="F3" s="45"/>
      <c r="G3" s="45"/>
      <c r="H3" s="46"/>
    </row>
    <row r="4" spans="1:9" ht="22.5" customHeight="1">
      <c r="A4" s="14" t="s">
        <v>39</v>
      </c>
      <c r="B4" s="111"/>
      <c r="C4" s="111"/>
      <c r="D4" s="112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53</v>
      </c>
      <c r="B6" s="97"/>
      <c r="C6" s="55" t="s">
        <v>67</v>
      </c>
      <c r="D6" s="56"/>
      <c r="E6" s="3" t="s">
        <v>6</v>
      </c>
      <c r="F6" s="6">
        <v>83000</v>
      </c>
      <c r="G6" s="3">
        <v>1</v>
      </c>
      <c r="H6" s="6">
        <f>F6*G6</f>
        <v>83000</v>
      </c>
      <c r="I6" s="2"/>
    </row>
    <row r="7" spans="1:9" ht="24" customHeight="1">
      <c r="A7" s="98"/>
      <c r="B7" s="99"/>
      <c r="C7" s="55" t="s">
        <v>64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57" t="s">
        <v>71</v>
      </c>
      <c r="D8" s="58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98"/>
      <c r="B9" s="99"/>
      <c r="C9" s="55" t="s">
        <v>66</v>
      </c>
      <c r="D9" s="56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98"/>
      <c r="B10" s="99"/>
      <c r="C10" s="55" t="s">
        <v>63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98"/>
      <c r="B11" s="99"/>
      <c r="C11" s="120"/>
      <c r="D11" s="12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98"/>
      <c r="B12" s="99"/>
      <c r="C12" s="122" t="s">
        <v>68</v>
      </c>
      <c r="D12" s="56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 ht="24" customHeight="1">
      <c r="A13" s="98"/>
      <c r="B13" s="99"/>
      <c r="C13" s="86"/>
      <c r="D13" s="87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86" t="s">
        <v>70</v>
      </c>
      <c r="D14" s="87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98"/>
      <c r="B15" s="99"/>
      <c r="C15" s="86" t="s">
        <v>69</v>
      </c>
      <c r="D15" s="87"/>
      <c r="E15" s="3" t="s">
        <v>12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98"/>
      <c r="B16" s="99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61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4"/>
      <c r="D19" s="115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54</v>
      </c>
      <c r="B20" s="101"/>
      <c r="C20" s="113" t="s">
        <v>16</v>
      </c>
      <c r="D20" s="113"/>
      <c r="E20" s="91">
        <f>SUM(H6:H19)</f>
        <v>373000</v>
      </c>
      <c r="F20" s="91"/>
      <c r="G20" s="24">
        <v>1</v>
      </c>
      <c r="H20" s="52" t="s">
        <v>18</v>
      </c>
      <c r="I20" s="2"/>
    </row>
    <row r="21" spans="1:9" ht="12.75" customHeight="1">
      <c r="A21" s="102"/>
      <c r="B21" s="103"/>
      <c r="C21" s="113"/>
      <c r="D21" s="113"/>
      <c r="E21" s="91">
        <f>E20*G20</f>
        <v>373000</v>
      </c>
      <c r="F21" s="91"/>
      <c r="G21" s="91"/>
      <c r="H21" s="52"/>
      <c r="I21" s="2"/>
    </row>
    <row r="22" spans="1:9" ht="12.75" customHeight="1">
      <c r="A22" s="102"/>
      <c r="B22" s="103"/>
      <c r="C22" s="113"/>
      <c r="D22" s="113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4"/>
      <c r="B24" s="105"/>
      <c r="C24" s="86"/>
      <c r="D24" s="87"/>
      <c r="E24" s="5"/>
      <c r="F24" s="6"/>
      <c r="G24" s="3"/>
      <c r="H24" s="6">
        <f>F24*G24</f>
        <v>0</v>
      </c>
      <c r="I24" s="2"/>
    </row>
    <row r="25" spans="1:9" ht="25.15" customHeight="1">
      <c r="A25" s="68"/>
      <c r="B25" s="69"/>
      <c r="C25" s="88"/>
      <c r="D25" s="87"/>
      <c r="E25" s="5"/>
      <c r="F25" s="6"/>
      <c r="G25" s="3"/>
      <c r="H25" s="6">
        <f>F25*G25</f>
        <v>0</v>
      </c>
      <c r="I25" s="2"/>
    </row>
    <row r="26" spans="1:9">
      <c r="A26" s="70"/>
      <c r="B26" s="71"/>
      <c r="C26" s="88"/>
      <c r="D26" s="87"/>
      <c r="E26" s="5"/>
      <c r="F26" s="6"/>
      <c r="G26" s="3"/>
      <c r="H26" s="6">
        <f t="shared" ref="H26:H32" si="1">F26*G26</f>
        <v>0</v>
      </c>
      <c r="I26" s="2"/>
    </row>
    <row r="27" spans="1:9">
      <c r="A27" s="70"/>
      <c r="B27" s="71"/>
      <c r="C27" s="89"/>
      <c r="D27" s="90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89"/>
      <c r="D29" s="90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29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32</v>
      </c>
      <c r="B35" s="67"/>
      <c r="C35" s="78"/>
      <c r="D35" s="79"/>
      <c r="E35" s="8" t="s">
        <v>4</v>
      </c>
      <c r="F35" s="61">
        <f>SUM(E21,E33)</f>
        <v>373000</v>
      </c>
      <c r="G35" s="61"/>
      <c r="H35" s="9" t="s">
        <v>18</v>
      </c>
      <c r="I35" s="2"/>
    </row>
    <row r="36" spans="1:9" ht="16.5" customHeight="1">
      <c r="A36" s="66" t="s">
        <v>31</v>
      </c>
      <c r="B36" s="67"/>
      <c r="C36" s="76"/>
      <c r="D36" s="77"/>
      <c r="E36" s="8" t="s">
        <v>19</v>
      </c>
      <c r="F36" s="59">
        <f>F35*1.1-F35</f>
        <v>37300.000000000058</v>
      </c>
      <c r="G36" s="60"/>
      <c r="H36" s="10"/>
      <c r="I36" s="2"/>
    </row>
    <row r="37" spans="1:9" ht="17.25" customHeight="1">
      <c r="A37" s="66" t="s">
        <v>27</v>
      </c>
      <c r="B37" s="67"/>
      <c r="C37" s="35"/>
      <c r="D37" s="36"/>
      <c r="E37" s="8" t="s">
        <v>26</v>
      </c>
      <c r="F37" s="74" t="s">
        <v>65</v>
      </c>
      <c r="G37" s="75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1" t="s">
        <v>28</v>
      </c>
      <c r="B38" s="32"/>
      <c r="C38" s="37">
        <f>SUM(C35:C36)-C37</f>
        <v>0</v>
      </c>
      <c r="D38" s="38"/>
      <c r="E38" s="21" t="s">
        <v>27</v>
      </c>
      <c r="F38" s="63">
        <v>300</v>
      </c>
      <c r="G38" s="64"/>
      <c r="H38" s="65"/>
      <c r="I38" s="2"/>
    </row>
    <row r="39" spans="1:9" ht="20.25" customHeight="1">
      <c r="A39" s="33"/>
      <c r="B39" s="34"/>
      <c r="C39" s="39"/>
      <c r="D39" s="40"/>
      <c r="E39" s="25" t="s">
        <v>20</v>
      </c>
      <c r="F39" s="62">
        <f>IF(F37="현금(이체X)",F35,IF(F37="웹결제",ROUND(Sheet2!B6,-4),IF(F37="이체 및 현금영수증",F35+F35*10%,IF(F37="이체 및 세금계산서",F35+F35*10%,IF(F37="이체 및 세금계산서",F35+F35*10%,)))))-F38</f>
        <v>410000</v>
      </c>
      <c r="G39" s="62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6" t="s">
        <v>60</v>
      </c>
      <c r="G40" s="106"/>
      <c r="H40" s="27">
        <f>F39-(F36+F35)</f>
        <v>-300.00000000005821</v>
      </c>
      <c r="I40" s="2"/>
    </row>
    <row r="41" spans="1:9" ht="16.5" customHeight="1">
      <c r="C41" s="2"/>
      <c r="D41" s="2"/>
      <c r="E41" s="30" t="s">
        <v>56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373000</v>
      </c>
    </row>
    <row r="5" spans="1:5">
      <c r="A5" t="s">
        <v>38</v>
      </c>
      <c r="B5">
        <f>B4*1.12</f>
        <v>417760.00000000006</v>
      </c>
    </row>
    <row r="6" spans="1:5">
      <c r="A6" t="s">
        <v>58</v>
      </c>
      <c r="B6">
        <f>B4*1.13</f>
        <v>421489.99999999994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2022-12-16T01:28:51Z</dcterms:modified>
</cp:coreProperties>
</file>