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853B7D98-2BFC-44D8-985D-6AA986D0EE4B}" xr6:coauthVersionLast="47" xr6:coauthVersionMax="47" xr10:uidLastSave="{0AA1178B-93B3-43F9-8608-427455FCA4A2}"/>
  <bookViews>
    <workbookView xWindow="12750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<sst xmlns="http://schemas.openxmlformats.org/spreadsheetml/2006/main" count="115" uniqueCount="97">
  <si>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</si>
  <si>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</si>
  <si>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</si>
  <si>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</si>
  <si>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</si>
  <si>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</si>
  <si>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</si>
  <si>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</si>
  <si>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</si>
  <si>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</si>
  <si>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</si>
  <si>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</si>
  <si>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</si>
  <si>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</si>
  <si>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</si>
  <si>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</si>
  <si>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</si>
  <si>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</si>
  <si>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</si>
  <si>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</si>
  <si>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</si>
  <si>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</si>
  <si>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</si>
  <si>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</si>
  <si>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</si>
  <si>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</si>
  <si>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</si>
  <si>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</si>
  <si>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</si>
  <si>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</si>
  <si>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</si>
  <si>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</si>
  <si>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</si>
  <si>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</si>
  <si>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</si>
  <si>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</si>
  <si>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</si>
  <si>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</si>
  <si>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</si>
  <si>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</si>
  <si>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</si>
  <si>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</si>
  <si>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</si>
  <si>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</si>
  <si>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</si>
  <si>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</si>
  <si>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</si>
  <si>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</si>
  <si>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</si>
  <si>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</si>
  <si>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</si>
  <si>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</si>
  <si>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</si>
  <si>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</si>
  <si>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</si>
  <si>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</si>
  <si>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</si>
  <si>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</si>
  <si>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</si>
  <si>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</si>
  <si>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</si>
  <si>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</si>
  <si>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</si>
  <si>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</si>
  <si>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</si>
  <si>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</si>
  <si>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</si>
  <si>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</si>
  <si>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</si>
  <si>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</si>
  <si>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</si>
  <si>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</si>
  <si>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</si>
  <si>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</si>
  <si>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</si>
  <si>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</si>
  <si>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</si>
  <si>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i7-13세대 13700K (랩터레이크) (정품)</t>
    <phoneticPr fontId="1" type="noConversion"/>
  </si>
  <si>
    <t xml:space="preserve">MSI PRO B660M-A WIFI </t>
    <phoneticPr fontId="1" type="noConversion"/>
  </si>
  <si>
    <t>삼성전자 DDR5-4800 (32GB) (신제품DDR5)</t>
    <phoneticPr fontId="1" type="noConversion"/>
  </si>
  <si>
    <r>
      <rPr>
        <sz val="9"/>
        <color rgb="FFC00000"/>
        <rFont val="맑은 고딕"/>
        <family val="3"/>
        <charset val="129"/>
        <scheme val="minor"/>
      </rPr>
      <t>ASUS 지포스 GTX1650 4GB (1050TI후속모델</t>
    </r>
    <r>
      <rPr>
        <sz val="9"/>
        <color theme="1"/>
        <rFont val="맑은 고딕"/>
        <family val="2"/>
        <charset val="129"/>
        <scheme val="minor"/>
      </rPr>
      <t>)</t>
    </r>
    <phoneticPr fontId="1" type="noConversion"/>
  </si>
  <si>
    <t>삼성 PM9A1 M.2 NVMe 병행수입 (1TB)일반대비 읽고쓰고 10배빠릅니다 .</t>
    <phoneticPr fontId="1" type="noConversion"/>
  </si>
  <si>
    <t>Seagate BarraCuda 5400/256M (ST4000DM004, 4TB)</t>
    <phoneticPr fontId="1" type="noConversion"/>
  </si>
  <si>
    <t xml:space="preserve">마이크로닉스 Classic II 풀체인지 700W 80PLUS BRONZE </t>
    <phoneticPr fontId="1" type="noConversion"/>
  </si>
  <si>
    <t>앱코 SUITMASTER P1000 강화유리 (블랙)</t>
    <phoneticPr fontId="1" type="noConversion"/>
  </si>
  <si>
    <t>Microsoft Windows 10 Pro(DSP 64bit 한글)</t>
  </si>
  <si>
    <t>WINDOWS 부팅USB 서비스</t>
    <phoneticPr fontId="1" type="noConversion"/>
  </si>
  <si>
    <t>서비스</t>
    <phoneticPr fontId="1" type="noConversion"/>
  </si>
  <si>
    <t>DEEPCOOL AG620(열을빨리식혀줘요)</t>
    <phoneticPr fontId="1" type="noConversion"/>
  </si>
  <si>
    <t>강남구 봉은사로 74길13 204호</t>
    <phoneticPr fontId="1" type="noConversion"/>
  </si>
  <si>
    <t xml:space="preserve">퀵 배송비 </t>
    <phoneticPr fontId="1" type="noConversion"/>
  </si>
  <si>
    <t>배송비</t>
    <phoneticPr fontId="1" type="noConversion"/>
  </si>
  <si>
    <t xml:space="preserve">한영환(아이원) </t>
    <phoneticPr fontId="1" type="noConversion"/>
  </si>
  <si>
    <t>성능이 월등하게 좋아졌습니다!!</t>
    <phoneticPr fontId="1" type="noConversion"/>
  </si>
  <si>
    <t>로지텍 무선 마우스 서비스 m185 그레이+레드</t>
    <phoneticPr fontId="1" type="noConversion"/>
  </si>
  <si>
    <t>DP TO HDMI 케이블 서비스1.8m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</si>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</sst>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D28" sqref="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75</v>
      </c>
      <c r="D1" s="37"/>
      <c r="E1" s="104"/>
      <c r="F1" s="105"/>
      <c r="G1" s="105"/>
      <c r="H1" s="106"/>
    </row>
    <row r="2" spans="1:9" ht="22.5" customHeight="1">
      <c r="A2" s="15" t="s">
        <v>39</v>
      </c>
      <c r="B2" s="29">
        <v>1022583150</v>
      </c>
      <c r="C2" s="38"/>
      <c r="D2" s="39"/>
      <c r="E2" s="107"/>
      <c r="F2" s="108"/>
      <c r="G2" s="108"/>
      <c r="H2" s="109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/>
      <c r="E3" s="107"/>
      <c r="F3" s="108"/>
      <c r="G3" s="108"/>
      <c r="H3" s="109"/>
    </row>
    <row r="4" spans="1:9" ht="22.5" customHeight="1">
      <c r="A4" s="14" t="s">
        <v>38</v>
      </c>
      <c r="B4" s="42" t="s">
        <v>89</v>
      </c>
      <c r="C4" s="42"/>
      <c r="D4" s="43"/>
      <c r="E4" s="110"/>
      <c r="F4" s="111"/>
      <c r="G4" s="111"/>
      <c r="H4" s="112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51</v>
      </c>
      <c r="B6" s="63"/>
      <c r="C6" s="51" t="s">
        <v>77</v>
      </c>
      <c r="D6" s="52"/>
      <c r="E6" s="3" t="s">
        <v>6</v>
      </c>
      <c r="F6" s="6">
        <v>574000</v>
      </c>
      <c r="G6" s="3">
        <v>1</v>
      </c>
      <c r="H6" s="6">
        <f>F6*G6</f>
        <v>574000</v>
      </c>
      <c r="I6" s="2"/>
    </row>
    <row r="7" spans="1:9" ht="24" customHeight="1">
      <c r="A7" s="64"/>
      <c r="B7" s="65"/>
      <c r="C7" s="51" t="s">
        <v>88</v>
      </c>
      <c r="D7" s="52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64"/>
      <c r="B8" s="65"/>
      <c r="C8" s="116" t="s">
        <v>78</v>
      </c>
      <c r="D8" s="11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64"/>
      <c r="B9" s="65"/>
      <c r="C9" s="51" t="s">
        <v>79</v>
      </c>
      <c r="D9" s="52"/>
      <c r="E9" s="3" t="s">
        <v>8</v>
      </c>
      <c r="F9" s="6">
        <v>145000</v>
      </c>
      <c r="G9" s="3">
        <v>2</v>
      </c>
      <c r="H9" s="6">
        <f t="shared" si="0"/>
        <v>290000</v>
      </c>
      <c r="I9" s="2"/>
    </row>
    <row r="10" spans="1:9" ht="24" customHeight="1">
      <c r="A10" s="64"/>
      <c r="B10" s="65"/>
      <c r="C10" s="125" t="s">
        <v>80</v>
      </c>
      <c r="D10" s="126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64"/>
      <c r="B11" s="65"/>
      <c r="C11" s="53"/>
      <c r="D11" s="5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129" t="s">
        <v>81</v>
      </c>
      <c r="D12" s="126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 ht="24" customHeight="1">
      <c r="A13" s="64"/>
      <c r="B13" s="65"/>
      <c r="C13" s="45" t="s">
        <v>82</v>
      </c>
      <c r="D13" s="46"/>
      <c r="E13" s="3" t="s">
        <v>53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64"/>
      <c r="B14" s="65"/>
      <c r="C14" s="45" t="s">
        <v>84</v>
      </c>
      <c r="D14" s="46"/>
      <c r="E14" s="3" t="s">
        <v>11</v>
      </c>
      <c r="F14" s="6">
        <v>72000</v>
      </c>
      <c r="G14" s="3">
        <v>1</v>
      </c>
      <c r="H14" s="6">
        <f t="shared" si="0"/>
        <v>72000</v>
      </c>
      <c r="I14" s="2"/>
    </row>
    <row r="15" spans="1:9" ht="24" customHeight="1">
      <c r="A15" s="64"/>
      <c r="B15" s="65"/>
      <c r="C15" s="45" t="s">
        <v>83</v>
      </c>
      <c r="D15" s="46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4"/>
      <c r="B16" s="65"/>
      <c r="C16" s="47"/>
      <c r="D16" s="4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58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9" t="s">
        <v>85</v>
      </c>
      <c r="D18" s="50"/>
      <c r="E18" s="4" t="s">
        <v>23</v>
      </c>
      <c r="F18" s="7">
        <v>215000</v>
      </c>
      <c r="G18" s="4">
        <v>1</v>
      </c>
      <c r="H18" s="6">
        <f t="shared" si="0"/>
        <v>215000</v>
      </c>
      <c r="I18" s="2"/>
    </row>
    <row r="19" spans="1:9">
      <c r="A19" s="64"/>
      <c r="B19" s="65"/>
      <c r="C19" s="127" t="s">
        <v>86</v>
      </c>
      <c r="D19" s="128"/>
      <c r="E19" s="4" t="s">
        <v>87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66" t="s">
        <v>52</v>
      </c>
      <c r="B20" s="67"/>
      <c r="C20" s="44" t="s">
        <v>16</v>
      </c>
      <c r="D20" s="44"/>
      <c r="E20" s="57">
        <f>SUM(H6:H19)</f>
        <v>2041000</v>
      </c>
      <c r="F20" s="57"/>
      <c r="G20" s="24">
        <v>1</v>
      </c>
      <c r="H20" s="115" t="s">
        <v>18</v>
      </c>
      <c r="I20" s="2"/>
    </row>
    <row r="21" spans="1:9" ht="12.75" customHeight="1">
      <c r="A21" s="68"/>
      <c r="B21" s="69"/>
      <c r="C21" s="44"/>
      <c r="D21" s="44"/>
      <c r="E21" s="57">
        <f>E20*G20</f>
        <v>2041000</v>
      </c>
      <c r="F21" s="57"/>
      <c r="G21" s="57"/>
      <c r="H21" s="115"/>
      <c r="I21" s="2"/>
    </row>
    <row r="22" spans="1:9" ht="12.75" customHeight="1">
      <c r="A22" s="68"/>
      <c r="B22" s="69"/>
      <c r="C22" s="44"/>
      <c r="D22" s="44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0"/>
      <c r="B24" s="71"/>
      <c r="C24" s="45" t="s">
        <v>94</v>
      </c>
      <c r="D24" s="46"/>
      <c r="E24" s="5" t="s">
        <v>87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87" t="s">
        <v>76</v>
      </c>
      <c r="B25" s="88"/>
      <c r="C25" s="84" t="s">
        <v>90</v>
      </c>
      <c r="D25" s="46"/>
      <c r="E25" s="5" t="s">
        <v>91</v>
      </c>
      <c r="F25" s="6">
        <v>12000</v>
      </c>
      <c r="G25" s="3">
        <v>1</v>
      </c>
      <c r="H25" s="6">
        <f>F25*G25</f>
        <v>12000</v>
      </c>
      <c r="I25" s="2"/>
    </row>
    <row r="26" spans="1:9">
      <c r="A26" s="89"/>
      <c r="B26" s="90"/>
      <c r="C26" s="130" t="s">
        <v>93</v>
      </c>
      <c r="D26" s="131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 t="s">
        <v>95</v>
      </c>
      <c r="D27" s="56"/>
      <c r="E27" s="5" t="s">
        <v>87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9"/>
      <c r="B28" s="90"/>
      <c r="D28" s="132" t="s">
        <v>96</v>
      </c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79"/>
      <c r="E33" s="58">
        <f>SUM(H24:H32)</f>
        <v>12000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 t="b">
        <f>IF(F37="카드+현금",Sheet3!C11,IF(F37="현금+카드",Sheet3!C4))</f>
        <v>0</v>
      </c>
      <c r="D35" s="77"/>
      <c r="E35" s="8" t="s">
        <v>4</v>
      </c>
      <c r="F35" s="120">
        <f>SUM(E21,E33)</f>
        <v>2053000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 t="b">
        <f>IF(F37="카드+현금",Sheet3!C9,IF(F37="현금+카드",Sheet3!C6))</f>
        <v>0</v>
      </c>
      <c r="D36" s="75"/>
      <c r="E36" s="8" t="s">
        <v>19</v>
      </c>
      <c r="F36" s="118">
        <f>F35*1.1-F35</f>
        <v>205300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60</v>
      </c>
      <c r="G37" s="7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1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5" t="s">
        <v>20</v>
      </c>
      <c r="F39" s="121">
        <f>IF(F37="현금(이체X)",F35,IF(F37="웹결제",ROUND(Sheet2!B7,-4),IF(F37="이체 및 현금영수증",F35+F35*10%,IF(F37="이체 및 세금계산서",F35+F35*10%,IF(F37="이체 및 세금계산서",F35+F35*10%,)))))-F38</f>
        <v>2258300</v>
      </c>
      <c r="G39" s="12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7" t="s">
        <v>54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8" t="s">
        <v>70</v>
      </c>
      <c r="B3" s="108"/>
      <c r="C3" s="108"/>
      <c r="E3" t="s">
        <v>63</v>
      </c>
      <c r="F3">
        <f>Sheet1!F35</f>
        <v>2053000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2258300</v>
      </c>
      <c r="D6" t="s">
        <v>66</v>
      </c>
    </row>
    <row r="8" spans="1:7">
      <c r="A8" s="108" t="s">
        <v>71</v>
      </c>
      <c r="B8" s="108"/>
      <c r="C8" s="108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2052999.9999999998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2053000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2053000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2022-12-14T07:37:17Z</cp:lastPrinted>
  <dcterms:created xsi:type="dcterms:W3CDTF">2019-03-28T03:58:09Z</dcterms:created>
  <dcterms:modified xsi:type="dcterms:W3CDTF">2022-12-14T09:16:19Z</dcterms:modified>
</cp:coreProperties>
</file>