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D0F910E-AE07-4111-B83B-F24F247B8EC4}" xr6:coauthVersionLast="47" xr6:coauthVersionMax="47" xr10:uidLastSave="{00000000-0000-0000-0000-000000000000}"/>
  <bookViews>
    <workbookView xWindow="12855" yWindow="0" windowWidth="15960" windowHeight="1551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<sst xmlns="http://schemas.openxmlformats.org/spreadsheetml/2006/main" count="108" uniqueCount="92">
  <si>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</si>
  <si>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</si>
  <si>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</si>
  <si>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</si>
  <si>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</si>
  <si>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</si>
  <si>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</si>
  <si>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</si>
  <si>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</si>
  <si>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</si>
  <si>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</si>
  <si>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</si>
  <si>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</si>
  <si>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</si>
  <si>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</si>
  <si>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</si>
  <si>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</si>
  <si>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</si>
  <si>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</si>
  <si>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</si>
  <si>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</si>
  <si>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</si>
  <si>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</si>
  <si>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</si>
  <si>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</si>
  <si>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</si>
  <si>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</si>
  <si>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</si>
  <si>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</si>
  <si>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</si>
  <si>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</si>
  <si>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</si>
  <si>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</si>
  <si>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</si>
  <si>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</si>
  <si>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</si>
  <si>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</si>
  <si>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</si>
  <si>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</si>
  <si>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</si>
  <si>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</si>
  <si>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</si>
  <si>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</si>
  <si>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</si>
  <si>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</si>
  <si>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</si>
  <si>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</si>
  <si>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</si>
  <si>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</si>
  <si>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</si>
  <si>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</si>
  <si>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</si>
  <si>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</si>
  <si>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</si>
  <si>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</si>
  <si>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</si>
  <si>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</si>
  <si>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</si>
  <si>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</si>
  <si>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</si>
  <si>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</si>
  <si>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</si>
  <si>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</si>
  <si>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</si>
  <si>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</si>
  <si>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</si>
  <si>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</si>
  <si>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</si>
  <si>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</si>
  <si>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</si>
  <si>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</si>
  <si>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</si>
  <si>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</si>
  <si>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</si>
  <si>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</si>
  <si>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</si>
  <si>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</si>
  <si>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</si>
  <si>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인텔코어 신제품으로 보내드립니다 전 제품보다 계산처리 2배높아졌습니다.</t>
    <phoneticPr fontId="1" type="noConversion"/>
  </si>
  <si>
    <t>인텔 코어i3-12세대 12100F (엘더레이크) (정품)</t>
    <phoneticPr fontId="1" type="noConversion"/>
  </si>
  <si>
    <t>인텔정품쿨러</t>
    <phoneticPr fontId="1" type="noConversion"/>
  </si>
  <si>
    <t>MSI PRO H610M-B DDR4</t>
    <phoneticPr fontId="1" type="noConversion"/>
  </si>
  <si>
    <t>삼성전자 DDR4-3200 (16GB)</t>
    <phoneticPr fontId="1" type="noConversion"/>
  </si>
  <si>
    <t>MSI 지포스 GT1030 ITX OC D4 2GB (DVI,HDMI)</t>
    <phoneticPr fontId="1" type="noConversion"/>
  </si>
  <si>
    <t>WD  SN570 M.2 NVMe (500GB)일반대비 처리속도 5배 빠릅니다</t>
    <phoneticPr fontId="1" type="noConversion"/>
  </si>
  <si>
    <t>사무용 미들케이스 (블랙)</t>
    <phoneticPr fontId="1" type="noConversion"/>
  </si>
  <si>
    <t>마이크로닉스 정격500W AS 5년짜리</t>
    <phoneticPr fontId="1" type="noConversion"/>
  </si>
  <si>
    <t>강정대(캐드&amp;사무용)편집도가능i3</t>
    <phoneticPr fontId="1" type="noConversion"/>
  </si>
  <si>
    <t>유선키보드</t>
    <phoneticPr fontId="1" type="noConversion"/>
  </si>
  <si>
    <t xml:space="preserve">사무용 유선키보드 마우스 셋트 </t>
    <phoneticPr fontId="1" type="noConversion"/>
  </si>
  <si>
    <t>마우스패드 (두꺼운것)</t>
    <phoneticPr fontId="1" type="noConversion"/>
  </si>
  <si>
    <t>마우스패드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</si>
</sst>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F6" sqref="F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36" t="s">
        <v>76</v>
      </c>
      <c r="D1" s="37"/>
      <c r="E1" s="106"/>
      <c r="F1" s="107"/>
      <c r="G1" s="107"/>
      <c r="H1" s="108"/>
    </row>
    <row r="2" spans="1:9" ht="22.5" customHeight="1">
      <c r="A2" s="15" t="s">
        <v>39</v>
      </c>
      <c r="B2" s="29">
        <v>1052334881</v>
      </c>
      <c r="C2" s="38"/>
      <c r="D2" s="39"/>
      <c r="E2" s="109"/>
      <c r="F2" s="110"/>
      <c r="G2" s="110"/>
      <c r="H2" s="111"/>
    </row>
    <row r="3" spans="1:9" ht="22.5" customHeight="1">
      <c r="A3" s="15" t="s">
        <v>40</v>
      </c>
      <c r="B3" s="16">
        <f ca="1">TODAY()</f>
        <v>44907</v>
      </c>
      <c r="C3" s="15" t="s">
        <v>41</v>
      </c>
      <c r="D3" s="18"/>
      <c r="E3" s="109"/>
      <c r="F3" s="110"/>
      <c r="G3" s="110"/>
      <c r="H3" s="111"/>
    </row>
    <row r="4" spans="1:9" ht="22.5" customHeight="1">
      <c r="A4" s="14" t="s">
        <v>38</v>
      </c>
      <c r="B4" s="42" t="s">
        <v>78</v>
      </c>
      <c r="C4" s="42"/>
      <c r="D4" s="43"/>
      <c r="E4" s="112"/>
      <c r="F4" s="113"/>
      <c r="G4" s="113"/>
      <c r="H4" s="114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4" t="s">
        <v>52</v>
      </c>
      <c r="B6" s="65"/>
      <c r="C6" s="53" t="s">
        <v>79</v>
      </c>
      <c r="D6" s="54"/>
      <c r="E6" s="3" t="s">
        <v>6</v>
      </c>
      <c r="F6" s="6">
        <v>126000</v>
      </c>
      <c r="G6" s="3">
        <v>1</v>
      </c>
      <c r="H6" s="6">
        <f>F6*G6</f>
        <v>126000</v>
      </c>
      <c r="I6" s="2"/>
    </row>
    <row r="7" spans="1:9" ht="24" customHeight="1">
      <c r="A7" s="66"/>
      <c r="B7" s="67"/>
      <c r="C7" s="53" t="s">
        <v>80</v>
      </c>
      <c r="D7" s="54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6"/>
      <c r="B8" s="67"/>
      <c r="C8" s="118" t="s">
        <v>81</v>
      </c>
      <c r="D8" s="119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66"/>
      <c r="B9" s="67"/>
      <c r="C9" s="53" t="s">
        <v>82</v>
      </c>
      <c r="D9" s="54"/>
      <c r="E9" s="3" t="s">
        <v>8</v>
      </c>
      <c r="F9" s="6">
        <v>59000</v>
      </c>
      <c r="G9" s="3">
        <v>1</v>
      </c>
      <c r="H9" s="6">
        <f t="shared" si="0"/>
        <v>59000</v>
      </c>
      <c r="I9" s="2"/>
    </row>
    <row r="10" spans="1:9" ht="24" customHeight="1">
      <c r="A10" s="66"/>
      <c r="B10" s="67"/>
      <c r="C10" s="53" t="s">
        <v>83</v>
      </c>
      <c r="D10" s="54"/>
      <c r="E10" s="3" t="s">
        <v>9</v>
      </c>
      <c r="F10" s="6">
        <v>110000</v>
      </c>
      <c r="G10" s="3">
        <v>1</v>
      </c>
      <c r="H10" s="6">
        <f t="shared" si="0"/>
        <v>110000</v>
      </c>
      <c r="I10" s="2"/>
    </row>
    <row r="11" spans="1:9" ht="24" customHeight="1">
      <c r="A11" s="66"/>
      <c r="B11" s="67"/>
      <c r="C11" s="127"/>
      <c r="D11" s="55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6"/>
      <c r="B12" s="67"/>
      <c r="C12" s="56" t="s">
        <v>84</v>
      </c>
      <c r="D12" s="54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66"/>
      <c r="B13" s="67"/>
      <c r="C13" s="47"/>
      <c r="D13" s="48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6"/>
      <c r="B14" s="67"/>
      <c r="C14" s="47" t="s">
        <v>85</v>
      </c>
      <c r="D14" s="48"/>
      <c r="E14" s="3" t="s">
        <v>11</v>
      </c>
      <c r="F14" s="6">
        <v>21000</v>
      </c>
      <c r="G14" s="3">
        <v>1</v>
      </c>
      <c r="H14" s="6">
        <f t="shared" si="0"/>
        <v>21000</v>
      </c>
      <c r="I14" s="2"/>
    </row>
    <row r="15" spans="1:9" ht="24" customHeight="1">
      <c r="A15" s="66"/>
      <c r="B15" s="67"/>
      <c r="C15" s="47" t="s">
        <v>86</v>
      </c>
      <c r="D15" s="48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66"/>
      <c r="B16" s="67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6"/>
      <c r="B17" s="67"/>
      <c r="C17" s="57" t="s">
        <v>59</v>
      </c>
      <c r="D17" s="58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6"/>
      <c r="B18" s="67"/>
      <c r="C18" s="51" t="s">
        <v>49</v>
      </c>
      <c r="D18" s="5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6"/>
      <c r="B19" s="67"/>
      <c r="C19" s="45"/>
      <c r="D19" s="46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68" t="s">
        <v>53</v>
      </c>
      <c r="B20" s="69"/>
      <c r="C20" s="44" t="s">
        <v>16</v>
      </c>
      <c r="D20" s="44"/>
      <c r="E20" s="59">
        <f>SUM(H6:H19)</f>
        <v>591000</v>
      </c>
      <c r="F20" s="59"/>
      <c r="G20" s="24">
        <v>2</v>
      </c>
      <c r="H20" s="117" t="s">
        <v>18</v>
      </c>
      <c r="I20" s="2"/>
    </row>
    <row r="21" spans="1:9" ht="12.75" customHeight="1">
      <c r="A21" s="70"/>
      <c r="B21" s="71"/>
      <c r="C21" s="44"/>
      <c r="D21" s="44"/>
      <c r="E21" s="59">
        <f>E20*G20</f>
        <v>1182000</v>
      </c>
      <c r="F21" s="59"/>
      <c r="G21" s="59"/>
      <c r="H21" s="117"/>
      <c r="I21" s="2"/>
    </row>
    <row r="22" spans="1:9" ht="12.75" customHeight="1">
      <c r="A22" s="70"/>
      <c r="B22" s="71"/>
      <c r="C22" s="44"/>
      <c r="D22" s="44"/>
      <c r="E22" s="59"/>
      <c r="F22" s="59"/>
      <c r="G22" s="59"/>
      <c r="H22" s="117"/>
      <c r="I22" s="2"/>
    </row>
    <row r="23" spans="1:9" ht="17.25" customHeight="1">
      <c r="A23" s="70"/>
      <c r="B23" s="71"/>
      <c r="C23" s="84" t="s">
        <v>21</v>
      </c>
      <c r="D23" s="85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2"/>
      <c r="B24" s="73"/>
      <c r="C24" s="47" t="s">
        <v>89</v>
      </c>
      <c r="D24" s="48"/>
      <c r="E24" s="5" t="s">
        <v>88</v>
      </c>
      <c r="F24" s="6">
        <v>0</v>
      </c>
      <c r="G24" s="3">
        <v>2</v>
      </c>
      <c r="H24" s="6">
        <f>F24*G24</f>
        <v>0</v>
      </c>
      <c r="I24" s="2"/>
    </row>
    <row r="25" spans="1:9" ht="25.15" customHeight="1">
      <c r="A25" s="89" t="s">
        <v>77</v>
      </c>
      <c r="B25" s="90"/>
      <c r="C25" s="86" t="s">
        <v>90</v>
      </c>
      <c r="D25" s="48"/>
      <c r="E25" s="5" t="s">
        <v>91</v>
      </c>
      <c r="F25" s="6">
        <v>0</v>
      </c>
      <c r="G25" s="3">
        <v>2</v>
      </c>
      <c r="H25" s="6">
        <f>F25*G25</f>
        <v>0</v>
      </c>
      <c r="I25" s="2"/>
    </row>
    <row r="26" spans="1:9">
      <c r="A26" s="91"/>
      <c r="B26" s="92"/>
      <c r="C26" s="86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1"/>
      <c r="B27" s="92"/>
      <c r="C27" s="57"/>
      <c r="D27" s="58"/>
      <c r="E27" s="5"/>
      <c r="F27" s="6"/>
      <c r="G27" s="3"/>
      <c r="H27" s="6">
        <f t="shared" si="1"/>
        <v>0</v>
      </c>
      <c r="I27" s="2"/>
    </row>
    <row r="28" spans="1:9">
      <c r="A28" s="91"/>
      <c r="B28" s="92"/>
      <c r="E28" s="5"/>
      <c r="F28" s="6"/>
      <c r="G28" s="3"/>
      <c r="H28" s="6">
        <f t="shared" si="1"/>
        <v>0</v>
      </c>
      <c r="I28" s="2"/>
    </row>
    <row r="29" spans="1:9">
      <c r="A29" s="91"/>
      <c r="B29" s="92"/>
      <c r="C29" s="57"/>
      <c r="D29" s="58"/>
      <c r="E29" s="5"/>
      <c r="F29" s="6"/>
      <c r="G29" s="3"/>
      <c r="H29" s="6">
        <f t="shared" si="1"/>
        <v>0</v>
      </c>
      <c r="I29" s="2"/>
    </row>
    <row r="30" spans="1:9">
      <c r="A30" s="91"/>
      <c r="B30" s="92"/>
      <c r="C30" s="57"/>
      <c r="D30" s="5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1"/>
      <c r="B31" s="92"/>
      <c r="C31" s="57"/>
      <c r="D31" s="58"/>
      <c r="E31" s="5"/>
      <c r="F31" s="6"/>
      <c r="G31" s="3"/>
      <c r="H31" s="6">
        <f t="shared" si="1"/>
        <v>0</v>
      </c>
      <c r="I31" s="2"/>
    </row>
    <row r="32" spans="1:9">
      <c r="A32" s="93"/>
      <c r="B32" s="94"/>
      <c r="C32" s="57"/>
      <c r="D32" s="58"/>
      <c r="E32" s="5"/>
      <c r="F32" s="6"/>
      <c r="G32" s="3"/>
      <c r="H32" s="6">
        <f t="shared" si="1"/>
        <v>0</v>
      </c>
      <c r="I32" s="2"/>
    </row>
    <row r="33" spans="1:9" ht="13.5" customHeight="1">
      <c r="A33" s="95" t="s">
        <v>29</v>
      </c>
      <c r="B33" s="96"/>
      <c r="C33" s="80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1"/>
      <c r="E33" s="60">
        <f>SUM(H24:H32)</f>
        <v>0</v>
      </c>
      <c r="F33" s="61"/>
      <c r="G33" s="61"/>
      <c r="H33" s="115" t="s">
        <v>18</v>
      </c>
      <c r="I33" s="2"/>
    </row>
    <row r="34" spans="1:9" ht="14.25" customHeight="1">
      <c r="A34" s="97"/>
      <c r="B34" s="98"/>
      <c r="C34" s="82"/>
      <c r="D34" s="83"/>
      <c r="E34" s="62"/>
      <c r="F34" s="63"/>
      <c r="G34" s="63"/>
      <c r="H34" s="116"/>
      <c r="I34" s="2"/>
    </row>
    <row r="35" spans="1:9" ht="16.5" customHeight="1">
      <c r="A35" s="87" t="s">
        <v>32</v>
      </c>
      <c r="B35" s="88"/>
      <c r="C35" s="78" t="b">
        <f>IF(F37="카드+현금",Sheet3!C11,IF(F37="현금+카드",Sheet3!C4))</f>
        <v>0</v>
      </c>
      <c r="D35" s="79"/>
      <c r="E35" s="8" t="s">
        <v>4</v>
      </c>
      <c r="F35" s="122">
        <f>SUM(E21,E33)</f>
        <v>1182000</v>
      </c>
      <c r="G35" s="122"/>
      <c r="H35" s="9" t="s">
        <v>18</v>
      </c>
      <c r="I35" s="2"/>
    </row>
    <row r="36" spans="1:9" ht="16.5" customHeight="1">
      <c r="A36" s="87" t="s">
        <v>31</v>
      </c>
      <c r="B36" s="88"/>
      <c r="C36" s="76" t="b">
        <f>IF(F37="카드+현금",Sheet3!C9,IF(F37="현금+카드",Sheet3!C6))</f>
        <v>0</v>
      </c>
      <c r="D36" s="77"/>
      <c r="E36" s="8" t="s">
        <v>19</v>
      </c>
      <c r="F36" s="120">
        <f>F35*1.1-F35</f>
        <v>118200</v>
      </c>
      <c r="G36" s="121"/>
      <c r="H36" s="10"/>
      <c r="I36" s="2"/>
    </row>
    <row r="37" spans="1:9" ht="17.25" customHeight="1">
      <c r="A37" s="87" t="s">
        <v>27</v>
      </c>
      <c r="B37" s="88"/>
      <c r="C37" s="100"/>
      <c r="D37" s="101"/>
      <c r="E37" s="8" t="s">
        <v>26</v>
      </c>
      <c r="F37" s="74" t="s">
        <v>61</v>
      </c>
      <c r="G37" s="75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5" t="s">
        <v>28</v>
      </c>
      <c r="B38" s="96"/>
      <c r="C38" s="102">
        <f>SUM(C35:C36)-C37</f>
        <v>0</v>
      </c>
      <c r="D38" s="103"/>
      <c r="E38" s="21" t="s">
        <v>27</v>
      </c>
      <c r="F38" s="124"/>
      <c r="G38" s="125"/>
      <c r="H38" s="126"/>
      <c r="I38" s="2"/>
    </row>
    <row r="39" spans="1:9" ht="20.25" customHeight="1">
      <c r="A39" s="97"/>
      <c r="B39" s="98"/>
      <c r="C39" s="104"/>
      <c r="D39" s="105"/>
      <c r="E39" s="25" t="s">
        <v>20</v>
      </c>
      <c r="F39" s="123">
        <f>IF(F37="현금(이체X)",F35,IF(F37="웹결제",ROUND(Sheet2!B7,-4),IF(F37="이체 및 현금영수증",F35+F35*10%,IF(F37="이체 및 세금계산서",F35+F35*10%,IF(F37="이체 및 세금계산서",F35+F35*10%,)))))-F38</f>
        <v>1300200</v>
      </c>
      <c r="G39" s="123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58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99" t="s">
        <v>55</v>
      </c>
      <c r="F41" s="99"/>
      <c r="G41" s="99"/>
      <c r="H41" s="99"/>
      <c r="I41" s="2"/>
    </row>
    <row r="42" spans="1:9">
      <c r="C42" s="2"/>
      <c r="D42" s="2"/>
      <c r="E42" s="99"/>
      <c r="F42" s="99"/>
      <c r="G42" s="99"/>
      <c r="H42" s="99"/>
      <c r="I42" s="2"/>
    </row>
    <row r="43" spans="1:9">
      <c r="C43" s="2"/>
      <c r="D43" s="2"/>
      <c r="E43" s="99"/>
      <c r="F43" s="99"/>
      <c r="G43" s="99"/>
      <c r="H43" s="99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0" t="s">
        <v>71</v>
      </c>
      <c r="B3" s="110"/>
      <c r="C3" s="110"/>
      <c r="E3" t="s">
        <v>64</v>
      </c>
      <c r="F3">
        <f>Sheet1!F35</f>
        <v>1182000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1300200</v>
      </c>
      <c r="D6" t="s">
        <v>67</v>
      </c>
    </row>
    <row r="8" spans="1:7">
      <c r="A8" s="110" t="s">
        <v>72</v>
      </c>
      <c r="B8" s="110"/>
      <c r="C8" s="11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1182000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1182000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1182000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2022-09-24T07:07:51Z</cp:lastPrinted>
  <dcterms:created xsi:type="dcterms:W3CDTF">2019-03-28T03:58:09Z</dcterms:created>
  <dcterms:modified xsi:type="dcterms:W3CDTF">2022-12-12T02:29:00Z</dcterms:modified>
</cp:coreProperties>
</file>