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1F832958-6DBF-4B3D-B15A-009386046CFA}" xr6:coauthVersionLast="47" xr6:coauthVersionMax="47" xr10:uidLastSave="{29B2A5CB-1C51-46EC-8AA0-486C159367B3}"/>
  <bookViews>
    <workbookView xWindow="14400" yWindow="45" windowWidth="14400" windowHeight="155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<sst xmlns="http://schemas.openxmlformats.org/spreadsheetml/2006/main" count="99" uniqueCount="83">
  <si>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</si>
  <si>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</si>
  <si>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</si>
  <si>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</si>
  <si>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</si>
  <si>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</si>
  <si>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</si>
  <si>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</si>
  <si>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</si>
  <si>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</si>
  <si>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</si>
  <si>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</si>
  <si>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</si>
  <si>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</si>
  <si>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</si>
  <si>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</si>
  <si>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</si>
  <si>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</si>
  <si>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</si>
  <si>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</si>
  <si>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</si>
  <si>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</si>
  <si>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</si>
  <si>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</si>
  <si>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</si>
  <si>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</si>
  <si>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</si>
  <si>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</si>
  <si>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</si>
  <si>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</si>
  <si>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</si>
  <si>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</si>
  <si>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</si>
  <si>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</si>
  <si>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</si>
  <si>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</si>
  <si>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</si>
  <si>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</si>
  <si>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</si>
  <si>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</si>
  <si>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</si>
  <si>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</si>
  <si>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</si>
  <si>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</si>
  <si>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</si>
  <si>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</si>
  <si>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</si>
  <si>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</si>
  <si>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</si>
  <si>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</si>
  <si>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</si>
  <si>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</si>
  <si>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</si>
  <si>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</si>
  <si>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</si>
  <si>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</si>
  <si>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</si>
  <si>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</si>
  <si>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</si>
  <si>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</si>
  <si>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</si>
  <si>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</si>
  <si>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</si>
  <si>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</si>
  <si>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</si>
  <si>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</si>
  <si>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</si>
  <si>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</si>
  <si>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</si>
  <si>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</si>
  <si>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</si>
  <si>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</si>
  <si>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</si>
  <si>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</si>
  <si>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</si>
  <si>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</si>
  <si>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</si>
  <si>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</si>
  <si>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엘비솔루션 (LG i3 노트북)</t>
    <phoneticPr fontId="1" type="noConversion"/>
  </si>
  <si>
    <t>노트북</t>
    <phoneticPr fontId="1" type="noConversion"/>
  </si>
  <si>
    <t>셋팅포함</t>
    <phoneticPr fontId="1" type="noConversion"/>
  </si>
  <si>
    <t>LG전자  15인치 UD50N-GX39K   인텔 i3 메모리 4G추가 총 8GB/ 울트라PC / 코멧레이크 / 인텔 코어 i3 / ~256GB SSD / M.2(NVMe) / 운영체제미포함 / 15형 / 1920x1080 (FHD) / 내장그래픽 / USB 3.1 / USB 3.0 / LAN / HDMI / 숫자키보드 / 화이트 / 1.6~2Kg 기가랜지원 WIFI6</t>
    <phoneticPr fontId="1" type="noConversion"/>
  </si>
  <si>
    <t>무소음마우스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</si>
</sst>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3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5" t="s">
        <v>76</v>
      </c>
      <c r="D1" s="36"/>
      <c r="E1" s="112"/>
      <c r="F1" s="113"/>
      <c r="G1" s="113"/>
      <c r="H1" s="114"/>
    </row>
    <row r="2" spans="1:9" ht="22.5" customHeight="1">
      <c r="A2" s="15" t="s">
        <v>39</v>
      </c>
      <c r="B2" s="29"/>
      <c r="C2" s="37"/>
      <c r="D2" s="38"/>
      <c r="E2" s="115"/>
      <c r="F2" s="116"/>
      <c r="G2" s="116"/>
      <c r="H2" s="117"/>
    </row>
    <row r="3" spans="1:9" ht="22.5" customHeight="1">
      <c r="A3" s="15" t="s">
        <v>40</v>
      </c>
      <c r="B3" s="16">
        <f ca="1">TODAY()</f>
        <v>44895</v>
      </c>
      <c r="C3" s="15" t="s">
        <v>41</v>
      </c>
      <c r="D3" s="18"/>
      <c r="E3" s="115"/>
      <c r="F3" s="116"/>
      <c r="G3" s="116"/>
      <c r="H3" s="117"/>
    </row>
    <row r="4" spans="1:9" ht="22.5" customHeight="1">
      <c r="A4" s="14" t="s">
        <v>38</v>
      </c>
      <c r="B4" s="41"/>
      <c r="C4" s="41"/>
      <c r="D4" s="42"/>
      <c r="E4" s="118"/>
      <c r="F4" s="119"/>
      <c r="G4" s="119"/>
      <c r="H4" s="120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2"/>
      <c r="D6" s="53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6"/>
      <c r="B7" s="67"/>
      <c r="C7" s="52"/>
      <c r="D7" s="53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6"/>
      <c r="B8" s="67"/>
      <c r="C8" s="124"/>
      <c r="D8" s="12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6"/>
      <c r="B9" s="67"/>
      <c r="C9" s="52"/>
      <c r="D9" s="53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6"/>
      <c r="B10" s="67"/>
      <c r="C10" s="52"/>
      <c r="D10" s="53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6"/>
      <c r="B11" s="67"/>
      <c r="C11" s="54"/>
      <c r="D11" s="5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6"/>
      <c r="D12" s="53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6"/>
      <c r="B13" s="67"/>
      <c r="C13" s="46"/>
      <c r="D13" s="47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6"/>
      <c r="D14" s="47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6"/>
      <c r="B15" s="67"/>
      <c r="C15" s="46"/>
      <c r="D15" s="47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6"/>
      <c r="B16" s="67"/>
      <c r="C16" s="48"/>
      <c r="D16" s="4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6"/>
      <c r="B18" s="67"/>
      <c r="C18" s="50" t="s">
        <v>49</v>
      </c>
      <c r="D18" s="5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4"/>
      <c r="D19" s="45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3" t="s">
        <v>16</v>
      </c>
      <c r="D20" s="43"/>
      <c r="E20" s="59">
        <f>SUM(H6:H19)</f>
        <v>0</v>
      </c>
      <c r="F20" s="59"/>
      <c r="G20" s="24">
        <v>1</v>
      </c>
      <c r="H20" s="123" t="s">
        <v>18</v>
      </c>
      <c r="I20" s="2"/>
    </row>
    <row r="21" spans="1:9" ht="12.75" customHeight="1">
      <c r="A21" s="70"/>
      <c r="B21" s="71"/>
      <c r="C21" s="43"/>
      <c r="D21" s="43"/>
      <c r="E21" s="59">
        <f>E20*G20</f>
        <v>0</v>
      </c>
      <c r="F21" s="59"/>
      <c r="G21" s="59"/>
      <c r="H21" s="123"/>
      <c r="I21" s="2"/>
    </row>
    <row r="22" spans="1:9" ht="12.75" customHeight="1">
      <c r="A22" s="70"/>
      <c r="B22" s="71"/>
      <c r="C22" s="43"/>
      <c r="D22" s="43"/>
      <c r="E22" s="59"/>
      <c r="F22" s="59"/>
      <c r="G22" s="59"/>
      <c r="H22" s="123"/>
      <c r="I22" s="2"/>
    </row>
    <row r="23" spans="1:9" ht="17.25" customHeight="1">
      <c r="A23" s="70"/>
      <c r="B23" s="71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87" t="s">
        <v>81</v>
      </c>
      <c r="D24" s="88"/>
      <c r="E24" s="5" t="s">
        <v>79</v>
      </c>
      <c r="F24" s="6">
        <v>530000</v>
      </c>
      <c r="G24" s="3">
        <v>2</v>
      </c>
      <c r="H24" s="6">
        <f>F24*G24</f>
        <v>1060000</v>
      </c>
      <c r="I24" s="2"/>
    </row>
    <row r="25" spans="1:9" ht="25.15" customHeight="1">
      <c r="A25" s="95" t="s">
        <v>77</v>
      </c>
      <c r="B25" s="96"/>
      <c r="C25" s="89"/>
      <c r="D25" s="90"/>
      <c r="E25" s="5" t="s">
        <v>80</v>
      </c>
      <c r="F25" s="6">
        <v>0</v>
      </c>
      <c r="G25" s="3"/>
      <c r="H25" s="6">
        <f>F25*G25</f>
        <v>0</v>
      </c>
      <c r="I25" s="2"/>
    </row>
    <row r="26" spans="1:9">
      <c r="A26" s="97"/>
      <c r="B26" s="98"/>
      <c r="C26" s="89"/>
      <c r="D26" s="90"/>
      <c r="E26" s="5" t="s">
        <v>82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7"/>
      <c r="B27" s="98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97"/>
      <c r="B28" s="98"/>
      <c r="C28" s="89"/>
      <c r="D28" s="90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7"/>
      <c r="B31" s="98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99"/>
      <c r="B32" s="100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101" t="s">
        <v>29</v>
      </c>
      <c r="B33" s="102"/>
      <c r="C33" s="81"/>
      <c r="D33" s="82"/>
      <c r="E33" s="60">
        <f>SUM(H24:H32)</f>
        <v>1060000</v>
      </c>
      <c r="F33" s="61"/>
      <c r="G33" s="61"/>
      <c r="H33" s="121" t="s">
        <v>18</v>
      </c>
      <c r="I33" s="2"/>
    </row>
    <row r="34" spans="1:9" ht="14.25" customHeight="1">
      <c r="A34" s="103"/>
      <c r="B34" s="104"/>
      <c r="C34" s="83"/>
      <c r="D34" s="84"/>
      <c r="E34" s="62"/>
      <c r="F34" s="63"/>
      <c r="G34" s="63"/>
      <c r="H34" s="122"/>
      <c r="I34" s="2"/>
    </row>
    <row r="35" spans="1:9" ht="16.5" customHeight="1">
      <c r="A35" s="93" t="s">
        <v>32</v>
      </c>
      <c r="B35" s="94"/>
      <c r="C35" s="79" t="b">
        <f>IF(F37="카드+현금",Sheet3!C11,IF(F37="현금+카드",Sheet3!C4))</f>
        <v>0</v>
      </c>
      <c r="D35" s="80"/>
      <c r="E35" s="8" t="s">
        <v>4</v>
      </c>
      <c r="F35" s="128">
        <f>SUM(E21,E33)</f>
        <v>1060000</v>
      </c>
      <c r="G35" s="128"/>
      <c r="H35" s="9" t="s">
        <v>18</v>
      </c>
      <c r="I35" s="2"/>
    </row>
    <row r="36" spans="1:9" ht="16.5" customHeight="1">
      <c r="A36" s="93" t="s">
        <v>31</v>
      </c>
      <c r="B36" s="94"/>
      <c r="C36" s="77" t="b">
        <f>IF(F37="카드+현금",Sheet3!C9,IF(F37="현금+카드",Sheet3!C6))</f>
        <v>0</v>
      </c>
      <c r="D36" s="78"/>
      <c r="E36" s="8" t="s">
        <v>19</v>
      </c>
      <c r="F36" s="126">
        <f>F35*1.1-F35</f>
        <v>106000</v>
      </c>
      <c r="G36" s="127"/>
      <c r="H36" s="10"/>
      <c r="I36" s="2"/>
    </row>
    <row r="37" spans="1:9" ht="17.25" customHeight="1">
      <c r="A37" s="93" t="s">
        <v>27</v>
      </c>
      <c r="B37" s="94"/>
      <c r="C37" s="106"/>
      <c r="D37" s="107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1" t="s">
        <v>28</v>
      </c>
      <c r="B38" s="102"/>
      <c r="C38" s="108">
        <f>SUM(C35:C36)-C37</f>
        <v>0</v>
      </c>
      <c r="D38" s="109"/>
      <c r="E38" s="21" t="s">
        <v>27</v>
      </c>
      <c r="F38" s="130"/>
      <c r="G38" s="131"/>
      <c r="H38" s="132"/>
      <c r="I38" s="2"/>
    </row>
    <row r="39" spans="1:9" ht="20.25" customHeight="1">
      <c r="A39" s="103"/>
      <c r="B39" s="104"/>
      <c r="C39" s="110"/>
      <c r="D39" s="111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1166000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74" t="s">
        <v>58</v>
      </c>
      <c r="G40" s="74"/>
      <c r="H40" s="27">
        <f>F39-(F36+F35)</f>
        <v>0</v>
      </c>
      <c r="I40" s="2"/>
    </row>
    <row r="41" spans="1:9" ht="16.5" customHeight="1">
      <c r="C41" s="2"/>
      <c r="D41" s="2"/>
      <c r="E41" s="105" t="s">
        <v>55</v>
      </c>
      <c r="F41" s="105"/>
      <c r="G41" s="105"/>
      <c r="H41" s="105"/>
      <c r="I41" s="2"/>
    </row>
    <row r="42" spans="1:9">
      <c r="C42" s="2"/>
      <c r="D42" s="2"/>
      <c r="E42" s="105"/>
      <c r="F42" s="105"/>
      <c r="G42" s="105"/>
      <c r="H42" s="105"/>
      <c r="I42" s="2"/>
    </row>
    <row r="43" spans="1:9"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7">
    <mergeCell ref="F35:G35"/>
    <mergeCell ref="F39:G39"/>
    <mergeCell ref="F38:H38"/>
    <mergeCell ref="E1:H4"/>
    <mergeCell ref="H33:H34"/>
    <mergeCell ref="H20:H22"/>
    <mergeCell ref="A5:B5"/>
    <mergeCell ref="C6:D6"/>
    <mergeCell ref="C7:D7"/>
    <mergeCell ref="C8:D8"/>
    <mergeCell ref="C9:D9"/>
    <mergeCell ref="A36:B36"/>
    <mergeCell ref="E41:H43"/>
    <mergeCell ref="A38:B39"/>
    <mergeCell ref="C37:D37"/>
    <mergeCell ref="C38:D39"/>
    <mergeCell ref="F36:G36"/>
    <mergeCell ref="E21:G22"/>
    <mergeCell ref="E33:G34"/>
    <mergeCell ref="A6:B19"/>
    <mergeCell ref="A20:B24"/>
    <mergeCell ref="F40:G40"/>
    <mergeCell ref="E20:F20"/>
    <mergeCell ref="F37:G37"/>
    <mergeCell ref="C36:D36"/>
    <mergeCell ref="C35:D35"/>
    <mergeCell ref="C33:D34"/>
    <mergeCell ref="C23:D23"/>
    <mergeCell ref="C24:D32"/>
    <mergeCell ref="A37:B37"/>
    <mergeCell ref="A25:B32"/>
    <mergeCell ref="A33:B34"/>
    <mergeCell ref="A35:B35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6" t="s">
        <v>71</v>
      </c>
      <c r="B3" s="116"/>
      <c r="C3" s="116"/>
      <c r="E3" t="s">
        <v>64</v>
      </c>
      <c r="F3">
        <f>Sheet1!F35</f>
        <v>1060000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1166000</v>
      </c>
      <c r="D6" t="s">
        <v>67</v>
      </c>
    </row>
    <row r="8" spans="1:7">
      <c r="A8" s="116" t="s">
        <v>72</v>
      </c>
      <c r="B8" s="116"/>
      <c r="C8" s="116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1060000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1060000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1060000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2022-11-30T02:40:03Z</cp:lastPrinted>
  <dcterms:created xsi:type="dcterms:W3CDTF">2019-03-28T03:58:09Z</dcterms:created>
  <dcterms:modified xsi:type="dcterms:W3CDTF">2022-11-30T03:28:29Z</dcterms:modified>
</cp:coreProperties>
</file>