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D180123-E80E-479A-987E-DECA4C1A563E}" xr6:coauthVersionLast="47" xr6:coauthVersionMax="47" xr10:uidLastSave="{3FE8CD28-B343-44B9-A2E5-0AD9C4459AB7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<sst xmlns="http://schemas.openxmlformats.org/spreadsheetml/2006/main" count="108" uniqueCount="91">
  <si>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</si>
  <si>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</si>
  <si>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</si>
  <si>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</si>
  <si>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</si>
  <si>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</si>
  <si>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</si>
  <si>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</si>
  <si>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</si>
  <si>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</si>
  <si>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</si>
  <si>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</si>
  <si>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</si>
  <si>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</si>
  <si>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</si>
  <si>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</si>
  <si>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</si>
  <si>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</si>
  <si>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</si>
  <si>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</si>
  <si>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</si>
  <si>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</si>
  <si>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</si>
  <si>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</si>
  <si>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</si>
  <si>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</si>
  <si>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</si>
  <si>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</si>
  <si>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</si>
  <si>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</si>
  <si>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</si>
  <si>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</si>
  <si>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</si>
  <si>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</si>
  <si>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</si>
  <si>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</si>
  <si>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</si>
  <si>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</si>
  <si>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</si>
  <si>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</si>
  <si>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</si>
  <si>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</si>
  <si>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</si>
  <si>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</si>
  <si>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</si>
  <si>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</si>
  <si>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</si>
  <si>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</si>
  <si>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</si>
  <si>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</si>
  <si>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</si>
  <si>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</si>
  <si>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</si>
  <si>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</si>
  <si>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</si>
  <si>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</si>
  <si>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</si>
  <si>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</si>
  <si>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</si>
  <si>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</si>
  <si>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</si>
  <si>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</si>
  <si>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</si>
  <si>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</si>
  <si>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</si>
  <si>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</si>
  <si>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</si>
  <si>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</si>
  <si>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</si>
  <si>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</si>
  <si>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</si>
  <si>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</si>
  <si>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</si>
  <si>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</si>
  <si>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</si>
  <si>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</si>
  <si>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</si>
  <si>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성내동 전유진어르신</t>
    <phoneticPr fontId="1" type="noConversion"/>
  </si>
  <si>
    <t>I3 3세대 중고상품</t>
    <phoneticPr fontId="1" type="noConversion"/>
  </si>
  <si>
    <t>정품쿨러</t>
    <phoneticPr fontId="1" type="noConversion"/>
  </si>
  <si>
    <t xml:space="preserve">전용 메인보드 </t>
    <phoneticPr fontId="1" type="noConversion"/>
  </si>
  <si>
    <t>4GB X2 =8GB</t>
    <phoneticPr fontId="1" type="noConversion"/>
  </si>
  <si>
    <t>GT620</t>
    <phoneticPr fontId="1" type="noConversion"/>
  </si>
  <si>
    <t>속도빠른 120G 중고</t>
    <phoneticPr fontId="1" type="noConversion"/>
  </si>
  <si>
    <t>WD 500G</t>
    <phoneticPr fontId="1" type="noConversion"/>
  </si>
  <si>
    <t>삼성슬림케이스</t>
    <phoneticPr fontId="1" type="noConversion"/>
  </si>
  <si>
    <t>삼성전용 파워</t>
    <phoneticPr fontId="1" type="noConversion"/>
  </si>
  <si>
    <t>PC대금</t>
    <phoneticPr fontId="1" type="noConversion"/>
  </si>
  <si>
    <t>무상3개월 안내드리고 평생AS보장 공임최소 1만~2만 안내 ! 동네보다싸서 믿고 구매하심</t>
    <phoneticPr fontId="1" type="noConversion"/>
  </si>
  <si>
    <t>비고사항</t>
    <phoneticPr fontId="1" type="noConversion"/>
  </si>
  <si>
    <t>파워케이블 새것으로 교체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</si>
</sst>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77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38</v>
      </c>
      <c r="B2" s="29">
        <v>1088639457</v>
      </c>
      <c r="C2" s="38"/>
      <c r="D2" s="39"/>
      <c r="E2" s="110"/>
      <c r="F2" s="111"/>
      <c r="G2" s="111"/>
      <c r="H2" s="112"/>
    </row>
    <row r="3" spans="1:9" ht="22.5" customHeight="1">
      <c r="A3" s="15" t="s">
        <v>39</v>
      </c>
      <c r="B3" s="16">
        <f ca="1">TODAY()</f>
        <v>44872</v>
      </c>
      <c r="C3" s="15" t="s">
        <v>40</v>
      </c>
      <c r="D3" s="18"/>
      <c r="E3" s="110"/>
      <c r="F3" s="111"/>
      <c r="G3" s="111"/>
      <c r="H3" s="112"/>
    </row>
    <row r="4" spans="1:9" ht="22.5" customHeight="1">
      <c r="A4" s="14" t="s">
        <v>37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53" t="s">
        <v>78</v>
      </c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47" t="s">
        <v>84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7"/>
      <c r="B15" s="68"/>
      <c r="C15" s="47" t="s">
        <v>86</v>
      </c>
      <c r="D15" s="4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7"/>
      <c r="B16" s="68"/>
      <c r="C16" s="49"/>
      <c r="D16" s="50"/>
      <c r="E16" s="3" t="s">
        <v>87</v>
      </c>
      <c r="F16" s="6">
        <v>199000</v>
      </c>
      <c r="G16" s="3">
        <v>1</v>
      </c>
      <c r="H16" s="6">
        <f t="shared" si="0"/>
        <v>199000</v>
      </c>
      <c r="I16" s="2"/>
    </row>
    <row r="17" spans="1:9">
      <c r="A17" s="67"/>
      <c r="B17" s="68"/>
      <c r="C17" s="58" t="s">
        <v>58</v>
      </c>
      <c r="D17" s="59"/>
      <c r="E17" s="4" t="s">
        <v>14</v>
      </c>
      <c r="F17" s="7"/>
      <c r="G17" s="4"/>
      <c r="H17" s="6">
        <f t="shared" si="0"/>
        <v>0</v>
      </c>
      <c r="I17" s="2"/>
    </row>
    <row r="18" spans="1:9">
      <c r="A18" s="67"/>
      <c r="B18" s="68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50</v>
      </c>
      <c r="F19" s="7">
        <v>29000</v>
      </c>
      <c r="G19" s="4">
        <v>-1</v>
      </c>
      <c r="H19" s="6">
        <f t="shared" si="0"/>
        <v>-29000</v>
      </c>
      <c r="I19" s="2"/>
    </row>
    <row r="20" spans="1:9" ht="12.75" customHeight="1">
      <c r="A20" s="69" t="s">
        <v>52</v>
      </c>
      <c r="B20" s="70"/>
      <c r="C20" s="44" t="s">
        <v>15</v>
      </c>
      <c r="D20" s="44"/>
      <c r="E20" s="60">
        <f>SUM(H6:H19)</f>
        <v>170000</v>
      </c>
      <c r="F20" s="60"/>
      <c r="G20" s="24">
        <v>1</v>
      </c>
      <c r="H20" s="118" t="s">
        <v>17</v>
      </c>
      <c r="I20" s="2"/>
    </row>
    <row r="21" spans="1:9" ht="12.75" customHeight="1">
      <c r="A21" s="71"/>
      <c r="B21" s="72"/>
      <c r="C21" s="44"/>
      <c r="D21" s="44"/>
      <c r="E21" s="60">
        <f>E20*G20</f>
        <v>170000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20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89</v>
      </c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 t="s">
        <v>90</v>
      </c>
      <c r="D25" s="48"/>
      <c r="E25" s="5" t="s">
        <v>89</v>
      </c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28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17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31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170000</v>
      </c>
      <c r="G35" s="123"/>
      <c r="H35" s="9" t="s">
        <v>17</v>
      </c>
      <c r="I35" s="2"/>
    </row>
    <row r="36" spans="1:9" ht="16.5" customHeight="1">
      <c r="A36" s="88" t="s">
        <v>30</v>
      </c>
      <c r="B36" s="89"/>
      <c r="C36" s="77" t="b">
        <f>IF(F37="카드+현금",Sheet3!C9,IF(F37="현금+카드",Sheet3!C6))</f>
        <v>0</v>
      </c>
      <c r="D36" s="78"/>
      <c r="E36" s="8" t="s">
        <v>18</v>
      </c>
      <c r="F36" s="121">
        <f>F35*1.1-F35</f>
        <v>17000.000000000029</v>
      </c>
      <c r="G36" s="122"/>
      <c r="H36" s="10"/>
      <c r="I36" s="2"/>
    </row>
    <row r="37" spans="1:9" ht="17.25" customHeight="1">
      <c r="A37" s="88" t="s">
        <v>26</v>
      </c>
      <c r="B37" s="89"/>
      <c r="C37" s="101"/>
      <c r="D37" s="102"/>
      <c r="E37" s="8" t="s">
        <v>25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27</v>
      </c>
      <c r="B38" s="97"/>
      <c r="C38" s="103">
        <f>SUM(C35:C36)-C37</f>
        <v>0</v>
      </c>
      <c r="D38" s="104"/>
      <c r="E38" s="21" t="s">
        <v>26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19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187000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170000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187000.00000000003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170000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170000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2022-11-07T07:45:34Z</dcterms:modified>
</cp:coreProperties>
</file>