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11DFD61A-781C-48DC-8602-F9F9D4D5EED2}" xr6:coauthVersionLast="47" xr6:coauthVersionMax="47" xr10:uidLastSave="{98A24B27-AB0B-4BC1-8520-BD1C918E7397}"/>
  <bookViews>
    <workbookView xWindow="4815" yWindow="0" windowWidth="15060" windowHeight="151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H39" i="1"/>
  <c r="H37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<sst xmlns="http://schemas.openxmlformats.org/spreadsheetml/2006/main" count="87" uniqueCount="77">
  <si>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</si>
  <si>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</si>
  <si>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</si>
  <si>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</si>
  <si>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</si>
  <si>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</si>
  <si>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</si>
  <si>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</si>
  <si>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</si>
  <si>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</si>
  <si>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</si>
  <si>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</si>
  <si>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</si>
  <si>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</si>
  <si>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</si>
  <si>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</si>
  <si>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</si>
  <si>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</si>
  <si>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</si>
  <si>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</si>
  <si>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</si>
  <si>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</si>
  <si>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</si>
  <si>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</si>
  <si>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</si>
  <si>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</si>
  <si>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</si>
  <si>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</si>
  <si>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</si>
  <si>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</si>
  <si>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</si>
  <si>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</si>
  <si>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</si>
  <si>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</si>
  <si>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</si>
  <si>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</si>
  <si>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</si>
  <si>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</si>
  <si>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</si>
  <si>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</si>
  <si>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</si>
  <si>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</si>
  <si>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</si>
  <si>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</si>
  <si>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</si>
  <si>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</si>
  <si>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</si>
  <si>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</si>
  <si>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</si>
  <si>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</si>
  <si>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</si>
  <si>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</si>
  <si>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</si>
  <si>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</si>
  <si>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</si>
  <si>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</si>
  <si>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</si>
  <si>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</si>
  <si>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</si>
  <si>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인텔 코어i5-11세대 11400F (로켓레이크S) (정품)</t>
    <phoneticPr fontId="1" type="noConversion"/>
  </si>
  <si>
    <t xml:space="preserve">인텔 정품쿨러 </t>
    <phoneticPr fontId="1" type="noConversion"/>
  </si>
  <si>
    <t>ASUS PRIME H510M-A</t>
    <phoneticPr fontId="1" type="noConversion"/>
  </si>
  <si>
    <t>삼성전자 DDR4-3200 (16GB)x2 32GB구성</t>
    <phoneticPr fontId="1" type="noConversion"/>
  </si>
  <si>
    <t>마이크로닉스 Frontier H300 (블랙)</t>
    <phoneticPr fontId="1" type="noConversion"/>
  </si>
  <si>
    <t>마이크로닉스 쿨맥스 정격500W AS5년보증</t>
    <phoneticPr fontId="1" type="noConversion"/>
  </si>
  <si>
    <t>삼성전자 980 M.2 NVMe (500GB)</t>
    <phoneticPr fontId="1" type="noConversion"/>
  </si>
  <si>
    <t>지포스 GT1030 D5 2GB</t>
    <phoneticPr fontId="1" type="noConversion"/>
  </si>
  <si>
    <t>와이제이푸드 (11세대I5)</t>
    <phoneticPr fontId="1" type="noConversion"/>
  </si>
  <si>
    <t>DVD멀티</t>
    <phoneticPr fontId="1" type="noConversion"/>
  </si>
  <si>
    <t>LG전자 Super-Multi GH24NSD1 (벌크)</t>
    <phoneticPr fontId="1" type="noConversion"/>
  </si>
  <si>
    <t>고급장패드 서비스</t>
    <phoneticPr fontId="1" type="noConversion"/>
  </si>
  <si>
    <t>유선 사무용 키보드마우스 합본셋트 서비스</t>
    <phoneticPr fontId="1" type="noConversion"/>
  </si>
  <si>
    <t>키보드셋트</t>
    <phoneticPr fontId="1" type="noConversion"/>
  </si>
  <si>
    <t xml:space="preserve">    장패드</t>
    <phoneticPr fontId="1" type="noConversion"/>
  </si>
  <si>
    <t>배송비 착불</t>
    <phoneticPr fontId="1" type="noConversion"/>
  </si>
  <si>
    <t>Microsoft Windows 10 Pro(DSP 64bit 한글)</t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</si>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</sst>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3" fillId="0" borderId="0" xfId="0" applyFo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67</v>
      </c>
      <c r="C1" s="108" t="s">
        <v>58</v>
      </c>
      <c r="D1" s="109"/>
      <c r="E1" s="43"/>
      <c r="F1" s="44"/>
      <c r="G1" s="44"/>
      <c r="H1" s="45"/>
    </row>
    <row r="2" spans="1:9" ht="22.5" customHeight="1">
      <c r="A2" s="15" t="s">
        <v>40</v>
      </c>
      <c r="B2" s="20">
        <v>1090829497</v>
      </c>
      <c r="C2" s="110"/>
      <c r="D2" s="111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44854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52</v>
      </c>
      <c r="B6" s="99"/>
      <c r="C6" s="57" t="s">
        <v>59</v>
      </c>
      <c r="D6" s="58"/>
      <c r="E6" s="3" t="s">
        <v>6</v>
      </c>
      <c r="F6" s="6">
        <v>245000</v>
      </c>
      <c r="G6" s="3">
        <v>1</v>
      </c>
      <c r="H6" s="6">
        <f>F6*G6</f>
        <v>245000</v>
      </c>
      <c r="I6" s="2"/>
    </row>
    <row r="7" spans="1:9" ht="24" customHeight="1">
      <c r="A7" s="100"/>
      <c r="B7" s="101"/>
      <c r="C7" s="57" t="s">
        <v>60</v>
      </c>
      <c r="D7" s="58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61</v>
      </c>
      <c r="D8" s="60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37.5" customHeight="1">
      <c r="A9" s="100"/>
      <c r="B9" s="101"/>
      <c r="C9" s="57" t="s">
        <v>62</v>
      </c>
      <c r="D9" s="58"/>
      <c r="E9" s="3" t="s">
        <v>8</v>
      </c>
      <c r="F9" s="6">
        <v>66000</v>
      </c>
      <c r="G9" s="3">
        <v>2</v>
      </c>
      <c r="H9" s="6">
        <f t="shared" si="0"/>
        <v>132000</v>
      </c>
      <c r="I9" s="2"/>
    </row>
    <row r="10" spans="1:9" ht="24" customHeight="1">
      <c r="A10" s="100"/>
      <c r="B10" s="101"/>
      <c r="C10" s="57" t="s">
        <v>66</v>
      </c>
      <c r="D10" s="58"/>
      <c r="E10" s="3" t="s">
        <v>9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24" customHeight="1">
      <c r="A11" s="100"/>
      <c r="B11" s="101"/>
      <c r="C11" s="121" t="s">
        <v>69</v>
      </c>
      <c r="D11" s="122"/>
      <c r="E11" s="3" t="s">
        <v>68</v>
      </c>
      <c r="F11" s="6">
        <v>20000</v>
      </c>
      <c r="G11" s="3">
        <v>1</v>
      </c>
      <c r="H11" s="6">
        <f t="shared" si="0"/>
        <v>20000</v>
      </c>
      <c r="I11" s="2"/>
    </row>
    <row r="12" spans="1:9" ht="24" customHeight="1">
      <c r="A12" s="100"/>
      <c r="B12" s="101"/>
      <c r="C12" s="123" t="s">
        <v>65</v>
      </c>
      <c r="D12" s="58"/>
      <c r="E12" s="3" t="s">
        <v>10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4" customHeight="1">
      <c r="A13" s="100"/>
      <c r="B13" s="101"/>
      <c r="C13" s="88"/>
      <c r="D13" s="89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88" t="s">
        <v>63</v>
      </c>
      <c r="D14" s="89"/>
      <c r="E14" s="3" t="s">
        <v>11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100"/>
      <c r="B15" s="101"/>
      <c r="C15" s="88" t="s">
        <v>64</v>
      </c>
      <c r="D15" s="89"/>
      <c r="E15" s="3" t="s">
        <v>12</v>
      </c>
      <c r="F15" s="6">
        <v>43000</v>
      </c>
      <c r="G15" s="3">
        <v>1</v>
      </c>
      <c r="H15" s="6">
        <f t="shared" si="0"/>
        <v>43000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91" t="s">
        <v>17</v>
      </c>
      <c r="D17" s="9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75</v>
      </c>
      <c r="D18" s="120"/>
      <c r="E18" s="4" t="s">
        <v>23</v>
      </c>
      <c r="F18" s="7">
        <v>205000</v>
      </c>
      <c r="G18" s="4">
        <v>1</v>
      </c>
      <c r="H18" s="6">
        <f t="shared" si="0"/>
        <v>205000</v>
      </c>
      <c r="I18" s="2"/>
    </row>
    <row r="19" spans="1:9">
      <c r="A19" s="100"/>
      <c r="B19" s="101"/>
      <c r="C19" s="115"/>
      <c r="D19" s="116"/>
      <c r="E19" s="4"/>
      <c r="F19" s="7"/>
      <c r="G19" s="4"/>
      <c r="H19" s="6">
        <f t="shared" si="0"/>
        <v>0</v>
      </c>
      <c r="I19" s="2"/>
    </row>
    <row r="20" spans="1:9" ht="12.75" customHeight="1">
      <c r="A20" s="102" t="s">
        <v>53</v>
      </c>
      <c r="B20" s="103"/>
      <c r="C20" s="114" t="s">
        <v>16</v>
      </c>
      <c r="D20" s="114"/>
      <c r="E20" s="93">
        <f>SUM(H6:H19)</f>
        <v>1022000</v>
      </c>
      <c r="F20" s="93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93">
        <f>E20*G20</f>
        <v>1022000</v>
      </c>
      <c r="F21" s="93"/>
      <c r="G21" s="93"/>
      <c r="H21" s="54"/>
      <c r="I21" s="2"/>
    </row>
    <row r="22" spans="1:9" ht="12.75" customHeight="1">
      <c r="A22" s="104"/>
      <c r="B22" s="105"/>
      <c r="C22" s="114"/>
      <c r="D22" s="114"/>
      <c r="E22" s="93"/>
      <c r="F22" s="93"/>
      <c r="G22" s="93"/>
      <c r="H22" s="54"/>
      <c r="I22" s="2"/>
    </row>
    <row r="23" spans="1:9" ht="17.25" customHeight="1">
      <c r="A23" s="104"/>
      <c r="B23" s="105"/>
      <c r="C23" s="86" t="s">
        <v>21</v>
      </c>
      <c r="D23" s="8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88" t="s">
        <v>70</v>
      </c>
      <c r="D24" s="89"/>
      <c r="E24" s="31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0"/>
      <c r="B25" s="71"/>
      <c r="C25" s="90" t="s">
        <v>71</v>
      </c>
      <c r="D25" s="89"/>
      <c r="E25" s="5" t="s">
        <v>72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2"/>
      <c r="B26" s="73"/>
      <c r="C26" s="90" t="s">
        <v>74</v>
      </c>
      <c r="D26" s="89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91"/>
      <c r="D27" s="92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91"/>
      <c r="D28" s="92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91"/>
      <c r="D29" s="92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91"/>
      <c r="D30" s="9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91"/>
      <c r="D31" s="92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2" t="str">
        <f>IF(F37="현금(이체X)",Sheet2!C1,IF(F37="카드",Sheet2!C1,IF(F37="이체 및 현금영수증",Sheet2!C1,IF(F37="카드+현금",Sheet2!C2,IF(F37="이체 및 세금계산서",Sheet2!C1)))))</f>
        <v>선택사항</v>
      </c>
      <c r="D33" s="83"/>
      <c r="E33" s="94">
        <f>SUM(H24:H32)</f>
        <v>0</v>
      </c>
      <c r="F33" s="95"/>
      <c r="G33" s="95"/>
      <c r="H33" s="52" t="s">
        <v>18</v>
      </c>
      <c r="I33" s="2"/>
    </row>
    <row r="34" spans="1:9" ht="14.25" customHeight="1">
      <c r="A34" s="35"/>
      <c r="B34" s="36"/>
      <c r="C34" s="84"/>
      <c r="D34" s="85"/>
      <c r="E34" s="96"/>
      <c r="F34" s="97"/>
      <c r="G34" s="97"/>
      <c r="H34" s="53"/>
      <c r="I34" s="2"/>
    </row>
    <row r="35" spans="1:9" ht="16.5" customHeight="1">
      <c r="A35" s="68" t="s">
        <v>32</v>
      </c>
      <c r="B35" s="69"/>
      <c r="C35" s="80"/>
      <c r="D35" s="81"/>
      <c r="E35" s="8" t="s">
        <v>4</v>
      </c>
      <c r="F35" s="63">
        <f>SUM(E21,E33)</f>
        <v>1022000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78"/>
      <c r="D36" s="79"/>
      <c r="E36" s="8" t="s">
        <v>19</v>
      </c>
      <c r="F36" s="61">
        <f>F35*1.1-F35</f>
        <v>102200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76" t="s">
        <v>76</v>
      </c>
      <c r="G37" s="77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IF(F37="현금(이체X)",F35,IF(F37="웹결제",ROUND(Sheet2!B5,-4),IF(F37="이체 및 현금영수증",F35+F35*10%,IF(F37="이체 및 세금계산서",F35+F35*10%,IF(F37="이체 및 세금계산서",F35+F35*10%,)))))-F38</f>
        <v>1124200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55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56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1022000</v>
      </c>
    </row>
    <row r="5" spans="1:6">
      <c r="A5" t="s">
        <v>38</v>
      </c>
      <c r="B5">
        <f>B4*1.12</f>
        <v>1144640</v>
      </c>
    </row>
    <row r="6" spans="1:6">
      <c r="A6" t="s">
        <v>57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2022-06-22T06:16:22Z</cp:lastPrinted>
  <dcterms:created xsi:type="dcterms:W3CDTF">2019-03-28T03:58:09Z</dcterms:created>
  <dcterms:modified xsi:type="dcterms:W3CDTF">2022-10-20T03:44:19Z</dcterms:modified>
</cp:coreProperties>
</file>