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3CC06C6C-5817-4D01-B4FE-F5D52FCF8124}" xr6:coauthVersionLast="47" xr6:coauthVersionMax="47" xr10:uidLastSave="{ADA53D3B-7AEA-4C0B-8D85-49776F2D2287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<sst xmlns="http://schemas.openxmlformats.org/spreadsheetml/2006/main" count="87" uniqueCount="77">
  <si>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</si>
  <si>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</si>
  <si>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</si>
  <si>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</si>
  <si>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</si>
  <si>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</si>
  <si>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</si>
  <si>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</si>
  <si>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</si>
  <si>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</si>
  <si>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</si>
  <si>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</si>
  <si>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</si>
  <si>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</si>
  <si>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</si>
  <si>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</si>
  <si>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</si>
  <si>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</si>
  <si>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</si>
  <si>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</si>
  <si>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</si>
  <si>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</si>
  <si>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</si>
  <si>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</si>
  <si>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</si>
  <si>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</si>
  <si>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</si>
  <si>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</si>
  <si>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</si>
  <si>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</si>
  <si>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</si>
  <si>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</si>
  <si>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</si>
  <si>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</si>
  <si>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</si>
  <si>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</si>
  <si>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</si>
  <si>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</si>
  <si>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</si>
  <si>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</si>
  <si>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</si>
  <si>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</si>
  <si>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</si>
  <si>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</si>
  <si>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</si>
  <si>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</si>
  <si>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</si>
  <si>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</si>
  <si>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</si>
  <si>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</si>
  <si>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</si>
  <si>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</si>
  <si>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</si>
  <si>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</si>
  <si>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</si>
  <si>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</si>
  <si>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</si>
  <si>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</si>
  <si>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</si>
  <si>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</si>
  <si>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</si>
  <si>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</si>
  <si>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펜티엄 골드 G6405 (코멧레이크S 리프레시) (정품)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</si>
  <si>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</si>
  <si>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</si>
  <si>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</si>
  <si>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</si>
  <si>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>인텔정품쿨러</t>
    <phoneticPr fontId="1" type="noConversion"/>
  </si>
  <si>
    <t>인텔 내장그래픽</t>
    <phoneticPr fontId="1" type="noConversion"/>
  </si>
  <si>
    <t>문성남</t>
    <phoneticPr fontId="1" type="noConversion"/>
  </si>
  <si>
    <t>010-9666-4862</t>
    <phoneticPr fontId="1" type="noConversion"/>
  </si>
  <si>
    <t>무선랜</t>
    <phoneticPr fontId="1" type="noConversion"/>
  </si>
  <si>
    <t>A2000UA-4DBI</t>
    <phoneticPr fontId="1" type="noConversion"/>
  </si>
  <si>
    <t>강동구 둔촌동 51번지 1층 골프샵</t>
    <phoneticPr fontId="1" type="noConversion"/>
  </si>
  <si>
    <t xml:space="preserve">서비스용 스피커 </t>
    <phoneticPr fontId="1" type="noConversion"/>
  </si>
  <si>
    <t>스피커</t>
    <phoneticPr fontId="1" type="noConversion"/>
  </si>
  <si>
    <t>MSI H510M-A PRO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</si>
</sst>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9" zoomScaleNormal="100" zoomScaleSheetLayoutView="100" workbookViewId="0">
      <selection activeCell="E10" sqref="E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69</v>
      </c>
      <c r="C1" s="105" t="s">
        <v>61</v>
      </c>
      <c r="D1" s="106"/>
      <c r="E1" s="42"/>
      <c r="F1" s="43"/>
      <c r="G1" s="43"/>
      <c r="H1" s="44"/>
    </row>
    <row r="2" spans="1:9" ht="22.5" customHeight="1">
      <c r="A2" s="15" t="s">
        <v>40</v>
      </c>
      <c r="B2" s="20" t="s">
        <v>70</v>
      </c>
      <c r="C2" s="107"/>
      <c r="D2" s="108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44762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09" t="s">
        <v>73</v>
      </c>
      <c r="C4" s="109"/>
      <c r="D4" s="110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5" t="s">
        <v>54</v>
      </c>
      <c r="B6" s="96"/>
      <c r="C6" s="56" t="s">
        <v>62</v>
      </c>
      <c r="D6" s="57"/>
      <c r="E6" s="3" t="s">
        <v>6</v>
      </c>
      <c r="F6" s="6">
        <v>82000</v>
      </c>
      <c r="G6" s="3">
        <v>1</v>
      </c>
      <c r="H6" s="6">
        <f>F6*G6</f>
        <v>82000</v>
      </c>
      <c r="I6" s="2"/>
    </row>
    <row r="7" spans="1:9" ht="24" customHeight="1">
      <c r="A7" s="97"/>
      <c r="B7" s="98"/>
      <c r="C7" s="121" t="s">
        <v>67</v>
      </c>
      <c r="D7" s="12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97"/>
      <c r="B8" s="98"/>
      <c r="C8" s="56" t="s">
        <v>76</v>
      </c>
      <c r="D8" s="57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97"/>
      <c r="B9" s="98"/>
      <c r="C9" s="56" t="s">
        <v>63</v>
      </c>
      <c r="D9" s="57"/>
      <c r="E9" s="3" t="s">
        <v>8</v>
      </c>
      <c r="F9" s="6">
        <v>36000</v>
      </c>
      <c r="G9" s="3">
        <v>1</v>
      </c>
      <c r="H9" s="6">
        <f t="shared" si="0"/>
        <v>36000</v>
      </c>
      <c r="I9" s="2"/>
    </row>
    <row r="10" spans="1:9" ht="24" customHeight="1">
      <c r="A10" s="97"/>
      <c r="B10" s="98"/>
      <c r="C10" s="56" t="s">
        <v>68</v>
      </c>
      <c r="D10" s="57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97"/>
      <c r="B11" s="98"/>
      <c r="C11" s="118"/>
      <c r="D11" s="119"/>
      <c r="E11" s="3"/>
      <c r="F11" s="6"/>
      <c r="G11" s="3"/>
      <c r="H11" s="6">
        <f t="shared" si="0"/>
        <v>0</v>
      </c>
      <c r="I11" s="2"/>
    </row>
    <row r="12" spans="1:9" ht="24" customHeight="1">
      <c r="A12" s="97"/>
      <c r="B12" s="98"/>
      <c r="C12" s="120" t="s">
        <v>64</v>
      </c>
      <c r="D12" s="57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97"/>
      <c r="B13" s="98"/>
      <c r="C13" s="85"/>
      <c r="D13" s="86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7"/>
      <c r="B14" s="98"/>
      <c r="C14" s="85" t="s">
        <v>65</v>
      </c>
      <c r="D14" s="86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97"/>
      <c r="B15" s="98"/>
      <c r="C15" s="85" t="s">
        <v>66</v>
      </c>
      <c r="D15" s="86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97"/>
      <c r="B16" s="98"/>
      <c r="C16" s="114"/>
      <c r="D16" s="11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7"/>
      <c r="B17" s="98"/>
      <c r="C17" s="88" t="s">
        <v>17</v>
      </c>
      <c r="D17" s="8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7"/>
      <c r="B18" s="98"/>
      <c r="C18" s="116" t="s">
        <v>50</v>
      </c>
      <c r="D18" s="11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7"/>
      <c r="B19" s="98"/>
      <c r="C19" s="112"/>
      <c r="D19" s="113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99" t="s">
        <v>55</v>
      </c>
      <c r="B20" s="100"/>
      <c r="C20" s="111" t="s">
        <v>16</v>
      </c>
      <c r="D20" s="111"/>
      <c r="E20" s="90">
        <f>SUM(H6:H19)</f>
        <v>378000</v>
      </c>
      <c r="F20" s="90"/>
      <c r="G20" s="27">
        <v>1</v>
      </c>
      <c r="H20" s="53" t="s">
        <v>18</v>
      </c>
      <c r="I20" s="2"/>
    </row>
    <row r="21" spans="1:9" ht="12.75" customHeight="1">
      <c r="A21" s="101"/>
      <c r="B21" s="102"/>
      <c r="C21" s="111"/>
      <c r="D21" s="111"/>
      <c r="E21" s="90">
        <f>E20*G20</f>
        <v>378000</v>
      </c>
      <c r="F21" s="90"/>
      <c r="G21" s="90"/>
      <c r="H21" s="53"/>
      <c r="I21" s="2"/>
    </row>
    <row r="22" spans="1:9" ht="12.75" customHeight="1">
      <c r="A22" s="101"/>
      <c r="B22" s="102"/>
      <c r="C22" s="111"/>
      <c r="D22" s="111"/>
      <c r="E22" s="90"/>
      <c r="F22" s="90"/>
      <c r="G22" s="90"/>
      <c r="H22" s="53"/>
      <c r="I22" s="2"/>
    </row>
    <row r="23" spans="1:9" ht="17.25" customHeight="1">
      <c r="A23" s="101"/>
      <c r="B23" s="102"/>
      <c r="C23" s="83" t="s">
        <v>21</v>
      </c>
      <c r="D23" s="8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3"/>
      <c r="B24" s="104"/>
      <c r="C24" s="85" t="s">
        <v>72</v>
      </c>
      <c r="D24" s="86"/>
      <c r="E24" t="s">
        <v>71</v>
      </c>
      <c r="F24" s="6">
        <v>29000</v>
      </c>
      <c r="G24" s="3">
        <v>1</v>
      </c>
      <c r="H24" s="6">
        <f>F24*G24</f>
        <v>29000</v>
      </c>
      <c r="I24" s="2"/>
    </row>
    <row r="25" spans="1:9" ht="25.15" customHeight="1">
      <c r="A25" s="67"/>
      <c r="B25" s="68"/>
      <c r="C25" s="87" t="s">
        <v>74</v>
      </c>
      <c r="D25" s="86"/>
      <c r="E25" s="5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69"/>
      <c r="B26" s="70"/>
      <c r="C26" s="87"/>
      <c r="D26" s="86"/>
      <c r="E26" s="5"/>
      <c r="F26" s="6"/>
      <c r="G26" s="3"/>
      <c r="H26" s="6">
        <f t="shared" si="1"/>
        <v>0</v>
      </c>
      <c r="I26" s="2"/>
    </row>
    <row r="27" spans="1:9">
      <c r="A27" s="69"/>
      <c r="B27" s="70"/>
      <c r="C27" s="88"/>
      <c r="D27" s="89"/>
      <c r="E27" s="5"/>
      <c r="F27" s="6"/>
      <c r="G27" s="3"/>
      <c r="H27" s="6">
        <f t="shared" si="1"/>
        <v>0</v>
      </c>
      <c r="I27" s="2"/>
    </row>
    <row r="28" spans="1:9">
      <c r="A28" s="69"/>
      <c r="B28" s="70"/>
      <c r="C28" s="88"/>
      <c r="D28" s="89"/>
      <c r="E28" s="5"/>
      <c r="F28" s="6"/>
      <c r="G28" s="3"/>
      <c r="H28" s="6">
        <f t="shared" si="1"/>
        <v>0</v>
      </c>
      <c r="I28" s="2"/>
    </row>
    <row r="29" spans="1:9">
      <c r="A29" s="69"/>
      <c r="B29" s="70"/>
      <c r="C29" s="88"/>
      <c r="D29" s="89"/>
      <c r="E29" s="5"/>
      <c r="F29" s="6"/>
      <c r="G29" s="3"/>
      <c r="H29" s="6">
        <f t="shared" si="1"/>
        <v>0</v>
      </c>
      <c r="I29" s="2"/>
    </row>
    <row r="30" spans="1:9">
      <c r="A30" s="69"/>
      <c r="B30" s="70"/>
      <c r="C30" s="88"/>
      <c r="D30" s="8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9"/>
      <c r="B31" s="70"/>
      <c r="C31" s="88"/>
      <c r="D31" s="89"/>
      <c r="E31" s="5"/>
      <c r="F31" s="6"/>
      <c r="G31" s="3"/>
      <c r="H31" s="6">
        <f t="shared" si="1"/>
        <v>0</v>
      </c>
      <c r="I31" s="2"/>
    </row>
    <row r="32" spans="1:9">
      <c r="A32" s="71"/>
      <c r="B32" s="72"/>
      <c r="C32" s="88"/>
      <c r="D32" s="89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79" t="str">
        <f>IF(F37="현금(이체X)",Sheet2!C1,IF(F37="카드",Sheet2!C1,IF(F37="이체 및 현금영수증",Sheet2!C1,IF(F37="카드+현금",Sheet2!C2,IF(F37="이체 및 세금계산서",Sheet2!C1)))))</f>
        <v>선택사항</v>
      </c>
      <c r="D33" s="80"/>
      <c r="E33" s="91">
        <f>SUM(H24:H32)</f>
        <v>29000</v>
      </c>
      <c r="F33" s="92"/>
      <c r="G33" s="92"/>
      <c r="H33" s="51" t="s">
        <v>18</v>
      </c>
      <c r="I33" s="2"/>
    </row>
    <row r="34" spans="1:9" ht="14.25" customHeight="1">
      <c r="A34" s="34"/>
      <c r="B34" s="35"/>
      <c r="C34" s="81"/>
      <c r="D34" s="82"/>
      <c r="E34" s="93"/>
      <c r="F34" s="94"/>
      <c r="G34" s="94"/>
      <c r="H34" s="52"/>
      <c r="I34" s="2"/>
    </row>
    <row r="35" spans="1:9" ht="16.5" customHeight="1">
      <c r="A35" s="65" t="s">
        <v>32</v>
      </c>
      <c r="B35" s="66"/>
      <c r="C35" s="77"/>
      <c r="D35" s="78"/>
      <c r="E35" s="8" t="s">
        <v>4</v>
      </c>
      <c r="F35" s="60">
        <f>SUM(E21,E33)</f>
        <v>407000</v>
      </c>
      <c r="G35" s="60"/>
      <c r="H35" s="9" t="s">
        <v>18</v>
      </c>
      <c r="I35" s="2"/>
    </row>
    <row r="36" spans="1:9" ht="16.5" customHeight="1">
      <c r="A36" s="65" t="s">
        <v>31</v>
      </c>
      <c r="B36" s="66"/>
      <c r="C36" s="75"/>
      <c r="D36" s="76"/>
      <c r="E36" s="8" t="s">
        <v>19</v>
      </c>
      <c r="F36" s="58">
        <f>F35*1.1-F35</f>
        <v>40700.000000000058</v>
      </c>
      <c r="G36" s="59"/>
      <c r="H36" s="10"/>
      <c r="I36" s="2"/>
    </row>
    <row r="37" spans="1:9" ht="17.25" customHeight="1">
      <c r="A37" s="65" t="s">
        <v>27</v>
      </c>
      <c r="B37" s="66"/>
      <c r="C37" s="36"/>
      <c r="D37" s="37"/>
      <c r="E37" s="8" t="s">
        <v>26</v>
      </c>
      <c r="F37" s="73" t="s">
        <v>60</v>
      </c>
      <c r="G37" s="74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2"/>
      <c r="G38" s="63"/>
      <c r="H38" s="64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1">
        <f>IF(F37="현금(이체X)",F35,IF(F37="웹결제",ROUND(Sheet2!B5,-4),IF(F37="이체 및 현금영수증",F35+F35*10%,IF(F37="이체 및 세금계산서",F35+F35*10%,IF(F37="이체 및 세금계산서",F35+F35*10%,)))))-F38</f>
        <v>447700</v>
      </c>
      <c r="G39" s="6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C7:D7"/>
    <mergeCell ref="E20:F20"/>
    <mergeCell ref="E21:G22"/>
    <mergeCell ref="E33:G34"/>
    <mergeCell ref="C30:D30"/>
    <mergeCell ref="A6:B19"/>
    <mergeCell ref="A20:B2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25:B32"/>
    <mergeCell ref="A33:B34"/>
    <mergeCell ref="A35:B35"/>
    <mergeCell ref="A36:B36"/>
    <mergeCell ref="F37:G37"/>
    <mergeCell ref="C36:D36"/>
    <mergeCell ref="C35:D35"/>
    <mergeCell ref="C33:D34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8:D8"/>
    <mergeCell ref="C9:D9"/>
    <mergeCell ref="F36:G36"/>
    <mergeCell ref="F35:G35"/>
    <mergeCell ref="F39:G39"/>
    <mergeCell ref="F38:H38"/>
    <mergeCell ref="A37:B3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407000</v>
      </c>
    </row>
    <row r="5" spans="1:6">
      <c r="A5" t="s">
        <v>38</v>
      </c>
      <c r="B5">
        <f>B4*1.12</f>
        <v>455840.00000000006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2022-07-19T08:09:10Z</cp:lastPrinted>
  <dcterms:created xsi:type="dcterms:W3CDTF">2019-03-28T03:58:09Z</dcterms:created>
  <dcterms:modified xsi:type="dcterms:W3CDTF">2022-07-20T06:14:23Z</dcterms:modified>
</cp:coreProperties>
</file>