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11_6E5E2BF6C4EA0E175D4A8C9FC43E92D6E94C90C7" xr6:coauthVersionLast="47" xr6:coauthVersionMax="47" xr10:uidLastSave="{5C36D614-9A51-4946-8774-C3874BC0FCEA}"/>
  <bookViews>
    <workbookView xWindow="11190" yWindow="345" windowWidth="1686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<sst xmlns="http://schemas.openxmlformats.org/spreadsheetml/2006/main" count="101" uniqueCount="88">
  <si>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</si>
  <si>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</si>
  <si>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</si>
  <si>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</si>
  <si>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</si>
  <si>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</si>
  <si>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</si>
  <si>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</si>
  <si>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</si>
  <si>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</si>
  <si>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</si>
  <si>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</si>
  <si>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</si>
  <si>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</si>
  <si>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</si>
  <si>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</si>
  <si>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</si>
  <si>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</si>
  <si>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</si>
  <si>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</si>
  <si>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</si>
  <si>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</si>
  <si>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</si>
  <si>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</si>
  <si>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</si>
  <si>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</si>
  <si>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</si>
  <si>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</si>
  <si>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</si>
  <si>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</si>
  <si>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</si>
  <si>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</si>
  <si>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</si>
  <si>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</si>
  <si>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</si>
  <si>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</si>
  <si>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</si>
  <si>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</si>
  <si>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</si>
  <si>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</si>
  <si>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</si>
  <si>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</si>
  <si>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</si>
  <si>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</si>
  <si>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</si>
  <si>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</si>
  <si>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</si>
  <si>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</si>
  <si>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</si>
  <si>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</si>
  <si>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</si>
  <si>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</si>
  <si>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</si>
  <si>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</si>
  <si>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</si>
  <si>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</si>
  <si>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</si>
  <si>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</si>
  <si>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</si>
  <si>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</si>
  <si>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</si>
  <si>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</si>
  <si>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</si>
  <si>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</si>
  <si>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</si>
  <si>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</si>
  <si>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</si>
  <si>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</si>
  <si>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</si>
  <si>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</si>
  <si>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</si>
  <si>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</si>
  <si>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</si>
  <si>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코어i7-14세대 14700K (랩터레이크 리프레시) (정품)</t>
    <phoneticPr fontId="1" type="noConversion"/>
  </si>
  <si>
    <t>DEEPCOOL AG620</t>
    <phoneticPr fontId="1" type="noConversion"/>
  </si>
  <si>
    <t>MSI MAG B760M 박격포 맥스 WIFI</t>
    <phoneticPr fontId="1" type="noConversion"/>
  </si>
  <si>
    <t>삼성전자 DDR5-5600 (32GB)</t>
    <phoneticPr fontId="1" type="noConversion"/>
  </si>
  <si>
    <t>삼성전자 990 PRO M.2 NVMe (1TB)</t>
    <phoneticPr fontId="1" type="noConversion"/>
  </si>
  <si>
    <t>3RSYS R240 (블랙)</t>
    <phoneticPr fontId="1" type="noConversion"/>
  </si>
  <si>
    <t>MSI 지포스 RTX3060 벤투스 2X OC D6 12G</t>
    <phoneticPr fontId="1" type="noConversion"/>
  </si>
  <si>
    <t xml:space="preserve">마이크로닉스 Classic II 풀체인지 700W 80PLUS BRONZE 230V </t>
    <phoneticPr fontId="1" type="noConversion"/>
  </si>
  <si>
    <t>파워</t>
    <phoneticPr fontId="1" type="noConversion"/>
  </si>
  <si>
    <t>17일 납품 컴퓨터 파워 700W로 변경</t>
    <phoneticPr fontId="1" type="noConversion"/>
  </si>
  <si>
    <t>어댑트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</si>
  <si>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</si>
  <si>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</si>
  <si>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</si>
  <si>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4월24일-오후배송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</si>
</sst>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3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118" t="s">
        <v>60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45407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59</v>
      </c>
      <c r="B6" s="105"/>
      <c r="C6" s="64" t="s">
        <v>73</v>
      </c>
      <c r="D6" s="65"/>
      <c r="E6" s="3" t="s">
        <v>6</v>
      </c>
      <c r="F6" s="6">
        <v>630000</v>
      </c>
      <c r="G6" s="3">
        <v>1</v>
      </c>
      <c r="H6" s="6">
        <f>F6*G6</f>
        <v>630000</v>
      </c>
      <c r="I6" s="2"/>
    </row>
    <row r="7" spans="1:9" ht="24" customHeight="1">
      <c r="A7" s="106"/>
      <c r="B7" s="107"/>
      <c r="C7" s="64" t="s">
        <v>74</v>
      </c>
      <c r="D7" s="65"/>
      <c r="E7" s="22" t="s">
        <v>11</v>
      </c>
      <c r="F7" s="6">
        <v>41000</v>
      </c>
      <c r="G7" s="3">
        <v>1</v>
      </c>
      <c r="H7" s="6">
        <f t="shared" ref="H7:H20" si="0">F7*G7</f>
        <v>41000</v>
      </c>
      <c r="I7" s="2"/>
    </row>
    <row r="8" spans="1:9" ht="25.5" customHeight="1">
      <c r="A8" s="106"/>
      <c r="B8" s="107"/>
      <c r="C8" s="66" t="s">
        <v>75</v>
      </c>
      <c r="D8" s="67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37.5" customHeight="1">
      <c r="A9" s="106"/>
      <c r="B9" s="107"/>
      <c r="C9" s="64" t="s">
        <v>76</v>
      </c>
      <c r="D9" s="65"/>
      <c r="E9" s="3" t="s">
        <v>8</v>
      </c>
      <c r="F9" s="6">
        <v>125000</v>
      </c>
      <c r="G9" s="3">
        <v>2</v>
      </c>
      <c r="H9" s="6">
        <f t="shared" si="0"/>
        <v>250000</v>
      </c>
      <c r="I9" s="2"/>
    </row>
    <row r="10" spans="1:9" ht="24" customHeight="1">
      <c r="A10" s="106"/>
      <c r="B10" s="107"/>
      <c r="C10" s="131" t="s">
        <v>79</v>
      </c>
      <c r="D10" s="132"/>
      <c r="E10" s="3" t="s">
        <v>9</v>
      </c>
      <c r="F10" s="6">
        <v>392000</v>
      </c>
      <c r="G10" s="3">
        <v>1</v>
      </c>
      <c r="H10" s="6">
        <f t="shared" si="0"/>
        <v>392000</v>
      </c>
      <c r="I10" s="2"/>
    </row>
    <row r="11" spans="1:9" ht="24" customHeight="1">
      <c r="A11" s="106"/>
      <c r="B11" s="107"/>
      <c r="C11" s="133" t="s">
        <v>77</v>
      </c>
      <c r="D11" s="134"/>
      <c r="E11" s="3" t="s">
        <v>10</v>
      </c>
      <c r="F11" s="6">
        <v>185000</v>
      </c>
      <c r="G11" s="3">
        <v>1</v>
      </c>
      <c r="H11" s="6">
        <f t="shared" si="0"/>
        <v>185000</v>
      </c>
      <c r="I11" s="2"/>
    </row>
    <row r="12" spans="1:9" ht="24" customHeight="1">
      <c r="A12" s="106"/>
      <c r="B12" s="107"/>
      <c r="C12" s="135" t="s">
        <v>84</v>
      </c>
      <c r="D12" s="65"/>
      <c r="E12" s="3" t="s">
        <v>84</v>
      </c>
      <c r="F12" s="6"/>
      <c r="G12" s="3"/>
      <c r="H12" s="6">
        <f t="shared" si="0"/>
        <v>0</v>
      </c>
      <c r="I12" s="2"/>
    </row>
    <row r="13" spans="1:9" ht="31.5" customHeight="1">
      <c r="A13" s="106"/>
      <c r="B13" s="107"/>
      <c r="C13" s="95" t="s">
        <v>85</v>
      </c>
      <c r="D13" s="96"/>
      <c r="E13" s="3" t="s">
        <v>86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78</v>
      </c>
      <c r="D14" s="96"/>
      <c r="E14" s="3" t="s">
        <v>63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64</v>
      </c>
      <c r="F15" s="6">
        <v>81000</v>
      </c>
      <c r="G15" s="3">
        <v>1</v>
      </c>
      <c r="H15" s="6">
        <f t="shared" si="0"/>
        <v>81000</v>
      </c>
      <c r="I15" s="2"/>
    </row>
    <row r="16" spans="1:9" ht="24" customHeight="1">
      <c r="A16" s="106"/>
      <c r="B16" s="107"/>
      <c r="C16" s="127"/>
      <c r="D16" s="128"/>
      <c r="E16" s="3" t="s">
        <v>65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6" t="s">
        <v>67</v>
      </c>
      <c r="D17" s="115"/>
      <c r="E17" s="4" t="s">
        <v>66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71</v>
      </c>
      <c r="D18" s="115"/>
      <c r="E18" s="4" t="s">
        <v>69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68</v>
      </c>
      <c r="D19" s="130"/>
      <c r="E19" s="3" t="s">
        <v>70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62</v>
      </c>
      <c r="B21" s="109"/>
      <c r="C21" s="124" t="s">
        <v>12</v>
      </c>
      <c r="D21" s="124"/>
      <c r="E21" s="99">
        <f>SUM(H6:H20)</f>
        <v>1917000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1917000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82</v>
      </c>
      <c r="D25" s="96"/>
      <c r="E25" s="5" t="s">
        <v>81</v>
      </c>
      <c r="F25" s="6">
        <v>21000</v>
      </c>
      <c r="G25" s="3">
        <v>1</v>
      </c>
      <c r="H25" s="6">
        <f>F25*G25</f>
        <v>21000</v>
      </c>
      <c r="I25" s="2"/>
    </row>
    <row r="26" spans="1:9" ht="25.15" customHeight="1">
      <c r="A26" s="77" t="s">
        <v>72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 t="s">
        <v>87</v>
      </c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21000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1938000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193800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58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61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2131800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53</v>
      </c>
      <c r="B3" s="54"/>
      <c r="C3" s="54"/>
      <c r="E3" t="s">
        <v>46</v>
      </c>
      <c r="F3">
        <f>Sheet1!F36</f>
        <v>1938000</v>
      </c>
    </row>
    <row r="4" spans="1:7">
      <c r="A4" t="s">
        <v>52</v>
      </c>
      <c r="B4" s="30" t="s">
        <v>50</v>
      </c>
      <c r="C4" s="32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33">
        <f>(F3-C4)*C5</f>
        <v>1581800.0000000002</v>
      </c>
      <c r="D6" t="s">
        <v>49</v>
      </c>
    </row>
    <row r="8" spans="1:7">
      <c r="A8" s="54" t="s">
        <v>54</v>
      </c>
      <c r="B8" s="54"/>
      <c r="C8" s="54"/>
    </row>
    <row r="9" spans="1:7">
      <c r="A9" t="s">
        <v>52</v>
      </c>
      <c r="B9" s="31" t="s">
        <v>51</v>
      </c>
      <c r="C9" s="34"/>
      <c r="D9" t="s">
        <v>47</v>
      </c>
      <c r="G9" s="33">
        <f>((F3*C10)-C9)/C10</f>
        <v>1937999.9999999998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33">
        <f>ROUND(G9,-3)</f>
        <v>1938000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57</v>
      </c>
      <c r="D2" t="s">
        <v>29</v>
      </c>
    </row>
    <row r="3" spans="1:5">
      <c r="A3" t="s">
        <v>19</v>
      </c>
      <c r="B3" t="s">
        <v>25</v>
      </c>
      <c r="C3" s="20" t="s">
        <v>56</v>
      </c>
      <c r="D3" s="13" t="s">
        <v>31</v>
      </c>
    </row>
    <row r="4" spans="1:5">
      <c r="A4" t="s">
        <v>20</v>
      </c>
      <c r="B4" s="11">
        <f>Sheet1!F36-(Sheet1!C36)</f>
        <v>1938000</v>
      </c>
    </row>
    <row r="5" spans="1:5">
      <c r="A5" t="s">
        <v>55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2024-04-22T10:02:13Z</cp:lastPrinted>
  <dcterms:created xsi:type="dcterms:W3CDTF">2019-03-28T03:58:09Z</dcterms:created>
  <dcterms:modified xsi:type="dcterms:W3CDTF">2024-04-25T08:01:21Z</dcterms:modified>
</cp:coreProperties>
</file>