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78E7316-896A-4293-9C76-24CE0DE4C44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<sst xmlns="http://schemas.openxmlformats.org/spreadsheetml/2006/main" count="93" uniqueCount="83">
  <si>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</si>
  <si>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</si>
  <si>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</si>
  <si>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</si>
  <si>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</si>
  <si>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</si>
  <si>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</si>
  <si>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</si>
  <si>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</si>
  <si>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</si>
  <si>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</si>
  <si>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</si>
  <si>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</si>
  <si>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</si>
  <si>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</si>
  <si>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</si>
  <si>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</si>
  <si>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</si>
  <si>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</si>
  <si>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</si>
  <si>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</si>
  <si>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</si>
  <si>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</si>
  <si>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</si>
  <si>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</si>
  <si>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</si>
  <si>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</si>
  <si>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</si>
  <si>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</si>
  <si>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</si>
  <si>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</si>
  <si>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</si>
  <si>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</si>
  <si>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</si>
  <si>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</si>
  <si>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</si>
  <si>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</si>
  <si>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</si>
  <si>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</si>
  <si>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</si>
  <si>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</si>
  <si>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</si>
  <si>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</si>
  <si>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</si>
  <si>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</si>
  <si>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</si>
  <si>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</si>
  <si>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</si>
  <si>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</si>
  <si>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</si>
  <si>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</si>
  <si>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</si>
  <si>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</si>
  <si>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</si>
  <si>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</si>
  <si>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</si>
  <si>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</si>
  <si>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</si>
  <si>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</si>
  <si>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</si>
  <si>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</si>
  <si>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안나현 고객님</t>
    <phoneticPr fontId="1" type="noConversion"/>
  </si>
  <si>
    <t>인텔 펜티엄 골드 G6405 (코멧레이크S 리프레시) (정품)</t>
    <phoneticPr fontId="1" type="noConversion"/>
  </si>
  <si>
    <t>인텔 정품쿨러탑재</t>
    <phoneticPr fontId="1" type="noConversion"/>
  </si>
  <si>
    <t>ASRock H510M-HDV/M.2</t>
    <phoneticPr fontId="1" type="noConversion"/>
  </si>
  <si>
    <t>삼성전자 DDR4-3200 (8GB)</t>
    <phoneticPr fontId="1" type="noConversion"/>
  </si>
  <si>
    <t>UHD 610 내장그래픽</t>
    <phoneticPr fontId="1" type="noConversion"/>
  </si>
  <si>
    <t>/</t>
    <phoneticPr fontId="1" type="noConversion"/>
  </si>
  <si>
    <t>잘만 EcoMax 500W</t>
    <phoneticPr fontId="1" type="noConversion"/>
  </si>
  <si>
    <t>케이블</t>
    <phoneticPr fontId="1" type="noConversion"/>
  </si>
  <si>
    <t>키보드</t>
    <phoneticPr fontId="1" type="noConversion"/>
  </si>
  <si>
    <t>마우스패드</t>
    <phoneticPr fontId="1" type="noConversion"/>
  </si>
  <si>
    <t>5mm 고급마우스패드 서비스</t>
    <phoneticPr fontId="1" type="noConversion"/>
  </si>
  <si>
    <t>DVI TO HDMI 2M (듀얼용케이블)</t>
    <phoneticPr fontId="1" type="noConversion"/>
  </si>
  <si>
    <t>모니터</t>
    <phoneticPr fontId="1" type="noConversion"/>
  </si>
  <si>
    <t>LG전자 27MK430H</t>
    <phoneticPr fontId="1" type="noConversion"/>
  </si>
  <si>
    <t>이메이션 x931 M.2 NVMe 256G
일반SSD대비 3배이상빠름</t>
    <phoneticPr fontId="1" type="noConversion"/>
  </si>
  <si>
    <t>큐닉스 사무용 합본셋트 서비스</t>
    <phoneticPr fontId="1" type="noConversion"/>
  </si>
  <si>
    <t>퀵배송</t>
    <phoneticPr fontId="1" type="noConversion"/>
  </si>
  <si>
    <t>퀵배송 차량이동(출장인원1인포함)</t>
    <phoneticPr fontId="1" type="noConversion"/>
  </si>
  <si>
    <t>설치비용</t>
    <phoneticPr fontId="1" type="noConversion"/>
  </si>
  <si>
    <t>모니터14대 및 본체7대분 S/V</t>
    <phoneticPr fontId="1" type="noConversion"/>
  </si>
  <si>
    <t>DAVEN 라피네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</si>
</sst>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theme="1" tint="4.9989318521683403E-2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C24" sqref="C24:D2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4" t="s">
        <v>54</v>
      </c>
      <c r="B1" s="20" t="s">
        <v>61</v>
      </c>
      <c r="C1" s="108" t="s">
        <v>55</v>
      </c>
      <c r="D1" s="109"/>
      <c r="E1" s="41"/>
      <c r="F1" s="42"/>
      <c r="G1" s="42"/>
      <c r="H1" s="43"/>
    </row>
    <row r="2" spans="1:9" ht="22.5" customHeight="1">
      <c r="A2" s="15" t="s">
        <v>42</v>
      </c>
      <c r="B2" s="19">
        <v>1098051486</v>
      </c>
      <c r="C2" s="110"/>
      <c r="D2" s="111"/>
      <c r="E2" s="44"/>
      <c r="F2" s="45"/>
      <c r="G2" s="45"/>
      <c r="H2" s="46"/>
    </row>
    <row r="3" spans="1:9" ht="22.5" customHeight="1">
      <c r="A3" s="15" t="s">
        <v>43</v>
      </c>
      <c r="B3" s="16">
        <f ca="1">TODAY()</f>
        <v>44883</v>
      </c>
      <c r="C3" s="15" t="s">
        <v>44</v>
      </c>
      <c r="D3" s="18"/>
      <c r="E3" s="44"/>
      <c r="F3" s="45"/>
      <c r="G3" s="45"/>
      <c r="H3" s="46"/>
    </row>
    <row r="4" spans="1:9" ht="22.5" customHeight="1">
      <c r="A4" s="14" t="s">
        <v>41</v>
      </c>
      <c r="B4" s="112"/>
      <c r="C4" s="112"/>
      <c r="D4" s="113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56</v>
      </c>
      <c r="B6" s="99"/>
      <c r="C6" s="55" t="s">
        <v>62</v>
      </c>
      <c r="D6" s="56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100"/>
      <c r="B7" s="101"/>
      <c r="C7" s="55" t="s">
        <v>63</v>
      </c>
      <c r="D7" s="56"/>
      <c r="E7" s="23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0"/>
      <c r="B9" s="101"/>
      <c r="C9" s="55" t="s">
        <v>65</v>
      </c>
      <c r="D9" s="56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100"/>
      <c r="B10" s="101"/>
      <c r="C10" s="55" t="s">
        <v>66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0"/>
      <c r="B11" s="101"/>
      <c r="C11" s="121"/>
      <c r="D11" s="122"/>
      <c r="E11" s="3"/>
      <c r="F11" s="6"/>
      <c r="G11" s="3"/>
      <c r="H11" s="6">
        <f t="shared" si="0"/>
        <v>0</v>
      </c>
      <c r="I11" s="2"/>
    </row>
    <row r="12" spans="1:9" ht="24" customHeight="1">
      <c r="A12" s="100"/>
      <c r="B12" s="101"/>
      <c r="C12" s="123" t="s">
        <v>76</v>
      </c>
      <c r="D12" s="124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0"/>
      <c r="B13" s="101"/>
      <c r="C13" s="93" t="s">
        <v>67</v>
      </c>
      <c r="D13" s="94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100"/>
      <c r="B14" s="101"/>
      <c r="C14" s="93" t="s">
        <v>82</v>
      </c>
      <c r="D14" s="94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93" t="s">
        <v>68</v>
      </c>
      <c r="D15" s="94"/>
      <c r="E15" s="3" t="s">
        <v>12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4" t="s">
        <v>17</v>
      </c>
      <c r="D17" s="7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52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57</v>
      </c>
      <c r="B20" s="103"/>
      <c r="C20" s="114" t="s">
        <v>16</v>
      </c>
      <c r="D20" s="114"/>
      <c r="E20" s="76">
        <f>SUM(H6:H19)</f>
        <v>390000</v>
      </c>
      <c r="F20" s="76"/>
      <c r="G20" s="25">
        <v>4</v>
      </c>
      <c r="H20" s="52" t="s">
        <v>18</v>
      </c>
      <c r="I20" s="2"/>
    </row>
    <row r="21" spans="1:9" ht="12.75" customHeight="1">
      <c r="A21" s="104"/>
      <c r="B21" s="105"/>
      <c r="C21" s="114"/>
      <c r="D21" s="114"/>
      <c r="E21" s="76">
        <f>E20*G20</f>
        <v>1560000</v>
      </c>
      <c r="F21" s="76"/>
      <c r="G21" s="76"/>
      <c r="H21" s="52"/>
      <c r="I21" s="2"/>
    </row>
    <row r="22" spans="1:9" ht="12.75" customHeight="1">
      <c r="A22" s="104"/>
      <c r="B22" s="105"/>
      <c r="C22" s="114"/>
      <c r="D22" s="114"/>
      <c r="E22" s="76"/>
      <c r="F22" s="76"/>
      <c r="G22" s="76"/>
      <c r="H22" s="52"/>
      <c r="I22" s="2"/>
    </row>
    <row r="23" spans="1:9" ht="17.25" customHeight="1">
      <c r="A23" s="104"/>
      <c r="B23" s="105"/>
      <c r="C23" s="91" t="s">
        <v>21</v>
      </c>
      <c r="D23" s="92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6"/>
      <c r="B24" s="107"/>
      <c r="C24" s="93" t="s">
        <v>77</v>
      </c>
      <c r="D24" s="94"/>
      <c r="E24" s="5" t="s">
        <v>70</v>
      </c>
      <c r="F24" s="6">
        <v>0</v>
      </c>
      <c r="G24" s="3">
        <v>4</v>
      </c>
      <c r="H24" s="6">
        <f>F24*G24</f>
        <v>0</v>
      </c>
      <c r="I24" s="2"/>
    </row>
    <row r="25" spans="1:9" ht="25.15" customHeight="1">
      <c r="A25" s="68"/>
      <c r="B25" s="69"/>
      <c r="C25" s="95" t="s">
        <v>72</v>
      </c>
      <c r="D25" s="94"/>
      <c r="E25" s="29" t="s">
        <v>71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70"/>
      <c r="B26" s="71"/>
      <c r="C26" s="96" t="s">
        <v>73</v>
      </c>
      <c r="D26" s="97"/>
      <c r="E26" s="5" t="s">
        <v>69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70"/>
      <c r="B27" s="71"/>
      <c r="C27" s="74" t="s">
        <v>75</v>
      </c>
      <c r="D27" s="75"/>
      <c r="E27" s="5" t="s">
        <v>74</v>
      </c>
      <c r="F27" s="6">
        <v>198000</v>
      </c>
      <c r="G27" s="3">
        <v>8</v>
      </c>
      <c r="H27" s="6">
        <f t="shared" si="1"/>
        <v>1584000</v>
      </c>
      <c r="I27" s="2"/>
    </row>
    <row r="28" spans="1:9">
      <c r="A28" s="70"/>
      <c r="B28" s="71"/>
      <c r="C28" s="74" t="s">
        <v>79</v>
      </c>
      <c r="D28" s="75"/>
      <c r="E28" s="5" t="s">
        <v>78</v>
      </c>
      <c r="F28" s="6">
        <v>50000</v>
      </c>
      <c r="G28" s="3">
        <v>1</v>
      </c>
      <c r="H28" s="6">
        <f t="shared" si="1"/>
        <v>50000</v>
      </c>
      <c r="I28" s="2"/>
    </row>
    <row r="29" spans="1:9">
      <c r="A29" s="70"/>
      <c r="B29" s="71"/>
      <c r="C29" s="74" t="s">
        <v>81</v>
      </c>
      <c r="D29" s="75"/>
      <c r="E29" s="5" t="s">
        <v>80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0"/>
      <c r="B30" s="71"/>
      <c r="C30" s="74"/>
      <c r="D30" s="7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74"/>
      <c r="D31" s="75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74"/>
      <c r="D32" s="75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30</v>
      </c>
      <c r="B33" s="32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77">
        <f>SUM(H24:H32)</f>
        <v>1634000</v>
      </c>
      <c r="F33" s="78"/>
      <c r="G33" s="78"/>
      <c r="H33" s="50" t="s">
        <v>18</v>
      </c>
      <c r="I33" s="2"/>
    </row>
    <row r="34" spans="1:9" ht="14.25" customHeight="1">
      <c r="A34" s="33"/>
      <c r="B34" s="34"/>
      <c r="C34" s="89"/>
      <c r="D34" s="90"/>
      <c r="E34" s="79"/>
      <c r="F34" s="80"/>
      <c r="G34" s="80"/>
      <c r="H34" s="51"/>
      <c r="I34" s="2"/>
    </row>
    <row r="35" spans="1:9" ht="16.5" customHeight="1">
      <c r="A35" s="66" t="s">
        <v>33</v>
      </c>
      <c r="B35" s="67"/>
      <c r="C35" s="85"/>
      <c r="D35" s="86"/>
      <c r="E35" s="8" t="s">
        <v>4</v>
      </c>
      <c r="F35" s="61">
        <f>SUM(E21,E33)</f>
        <v>3194000</v>
      </c>
      <c r="G35" s="61"/>
      <c r="H35" s="9" t="s">
        <v>18</v>
      </c>
      <c r="I35" s="2"/>
    </row>
    <row r="36" spans="1:9" ht="16.5" customHeight="1">
      <c r="A36" s="66" t="s">
        <v>32</v>
      </c>
      <c r="B36" s="67"/>
      <c r="C36" s="83"/>
      <c r="D36" s="84"/>
      <c r="E36" s="8" t="s">
        <v>19</v>
      </c>
      <c r="F36" s="59">
        <f>F35*1.1-F35</f>
        <v>319400.00000000047</v>
      </c>
      <c r="G36" s="60"/>
      <c r="H36" s="10"/>
      <c r="I36" s="2"/>
    </row>
    <row r="37" spans="1:9" ht="17.25" customHeight="1">
      <c r="A37" s="66" t="s">
        <v>28</v>
      </c>
      <c r="B37" s="67"/>
      <c r="C37" s="35"/>
      <c r="D37" s="36"/>
      <c r="E37" s="8" t="s">
        <v>27</v>
      </c>
      <c r="F37" s="81" t="s">
        <v>58</v>
      </c>
      <c r="G37" s="82"/>
      <c r="H37" s="28"/>
      <c r="I37" s="2"/>
    </row>
    <row r="38" spans="1:9" ht="19.5" customHeight="1">
      <c r="A38" s="31" t="s">
        <v>29</v>
      </c>
      <c r="B38" s="32"/>
      <c r="C38" s="37">
        <f>SUM(C35:C36)-C37</f>
        <v>0</v>
      </c>
      <c r="D38" s="38"/>
      <c r="E38" s="22" t="s">
        <v>28</v>
      </c>
      <c r="F38" s="63">
        <v>13400</v>
      </c>
      <c r="G38" s="64"/>
      <c r="H38" s="65"/>
      <c r="I38" s="2"/>
    </row>
    <row r="39" spans="1:9" ht="20.25" customHeight="1">
      <c r="A39" s="33"/>
      <c r="B39" s="34"/>
      <c r="C39" s="39"/>
      <c r="D39" s="40"/>
      <c r="E39" s="26" t="s">
        <v>20</v>
      </c>
      <c r="F39" s="62">
        <f>IF(F37="현금(이체X)",F35,IF(F37="카드",ROUND(Sheet2!B5,-4),IF(F37="이체 및 현금영수증",F35+F35*10%,IF(F37="이체 및 세금계산서",F35+F35*10%,IF(F37="이체 및 세금계산서",F35+F35*10%,)))))-F38</f>
        <v>3500000</v>
      </c>
      <c r="G39" s="62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0" t="s">
        <v>60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3194000</v>
      </c>
    </row>
    <row r="5" spans="1:5">
      <c r="A5" t="s">
        <v>40</v>
      </c>
      <c r="B5">
        <f>B4*1.13</f>
        <v>3609219.9999999995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47</v>
      </c>
      <c r="B8" s="11">
        <v>70000</v>
      </c>
    </row>
    <row r="9" spans="1:5">
      <c r="A9" t="s">
        <v>45</v>
      </c>
      <c r="B9" s="11">
        <v>80000</v>
      </c>
    </row>
    <row r="10" spans="1:5">
      <c r="A10" t="s">
        <v>46</v>
      </c>
      <c r="B10" s="11">
        <v>100000</v>
      </c>
    </row>
    <row r="11" spans="1:5">
      <c r="A11" t="s">
        <v>49</v>
      </c>
      <c r="B11" s="11">
        <v>151200</v>
      </c>
    </row>
    <row r="12" spans="1:5">
      <c r="A12" t="s">
        <v>48</v>
      </c>
      <c r="B12" s="11">
        <v>188000</v>
      </c>
    </row>
    <row r="13" spans="1:5">
      <c r="A13" t="s">
        <v>50</v>
      </c>
      <c r="B13" s="11">
        <v>194290</v>
      </c>
    </row>
    <row r="14" spans="1:5">
      <c r="A14" t="s">
        <v>51</v>
      </c>
      <c r="B14" s="11">
        <v>359000</v>
      </c>
    </row>
    <row r="15" spans="1:5">
      <c r="A15" t="s">
        <v>53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2022-11-12T09:35:57Z</cp:lastPrinted>
  <dcterms:created xsi:type="dcterms:W3CDTF">2019-03-28T03:58:09Z</dcterms:created>
  <dcterms:modified xsi:type="dcterms:W3CDTF">2022-11-18T09:50:11Z</dcterms:modified>
</cp:coreProperties>
</file>