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FFAD547D-ABFF-4C5A-93FA-35C5A80C280F}" xr6:coauthVersionLast="47" xr6:coauthVersionMax="47" xr10:uidLastSave="{F9DDA7EE-3780-446A-AAB0-EFA4967DD1C3}"/>
  <bookViews>
    <workbookView xWindow="6195" yWindow="330" windowWidth="21600" windowHeight="14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<sst xmlns="http://schemas.openxmlformats.org/spreadsheetml/2006/main" count="95" uniqueCount="84">
  <si>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</si>
  <si>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</si>
  <si>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</si>
  <si>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</si>
  <si>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</si>
  <si>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</si>
  <si>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</si>
  <si>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</si>
  <si>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</si>
  <si>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</si>
  <si>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</si>
  <si>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</si>
  <si>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</si>
  <si>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</si>
  <si>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</si>
  <si>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</si>
  <si>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</si>
  <si>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</si>
  <si>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</si>
  <si>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</si>
  <si>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</si>
  <si>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</si>
  <si>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</si>
  <si>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</si>
  <si>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</si>
  <si>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</si>
  <si>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</si>
  <si>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</si>
  <si>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</si>
  <si>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</si>
  <si>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</si>
  <si>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</si>
  <si>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</si>
  <si>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</si>
  <si>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</si>
  <si>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</si>
  <si>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</si>
  <si>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</si>
  <si>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</si>
  <si>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</si>
  <si>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</si>
  <si>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</si>
  <si>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</si>
  <si>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</si>
  <si>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</si>
  <si>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</si>
  <si>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</si>
  <si>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</si>
  <si>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</si>
  <si>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</si>
  <si>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</si>
  <si>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</si>
  <si>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</si>
  <si>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</si>
  <si>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</si>
  <si>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</si>
  <si>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</si>
  <si>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</si>
  <si>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</si>
  <si>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</si>
  <si>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</si>
  <si>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</si>
  <si>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</si>
  <si>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 xml:space="preserve"> AC-2100 RAINBOW  발열이높아 추천드려요</t>
    <phoneticPr fontId="1" type="noConversion"/>
  </si>
  <si>
    <t>MSI H510M-A PRO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</si>
  <si>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</si>
  <si>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</si>
  <si>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앱코 NCORE 커넬 강화유리</t>
    <phoneticPr fontId="1" type="noConversion"/>
  </si>
  <si>
    <t xml:space="preserve">마이크로닉스정격 600W </t>
    <phoneticPr fontId="1" type="noConversion"/>
  </si>
  <si>
    <t>지포스 GTX 1660 SUPER 벤투스 OC D6 6GB</t>
    <phoneticPr fontId="1" type="noConversion"/>
  </si>
  <si>
    <t>PIXELART PAQ2720F IPS QHD 리얼 75 무결점</t>
    <phoneticPr fontId="1" type="noConversion"/>
  </si>
  <si>
    <t xml:space="preserve">    모니터</t>
    <phoneticPr fontId="1" type="noConversion"/>
  </si>
  <si>
    <t>트리플모니터 지원 DP케이블  3EA 서비스</t>
    <phoneticPr fontId="1" type="noConversion"/>
  </si>
  <si>
    <t>케이블</t>
    <phoneticPr fontId="1" type="noConversion"/>
  </si>
  <si>
    <t>큐닉스 합본키보드</t>
    <phoneticPr fontId="1" type="noConversion"/>
  </si>
  <si>
    <t>키보드셋트</t>
    <phoneticPr fontId="1" type="noConversion"/>
  </si>
  <si>
    <t>클램프</t>
    <phoneticPr fontId="1" type="noConversion"/>
  </si>
  <si>
    <t>클램프형 브라켓 가스스프링 GS-102C 품번46</t>
    <phoneticPr fontId="1" type="noConversion"/>
  </si>
  <si>
    <t>마우스패드</t>
    <phoneticPr fontId="1" type="noConversion"/>
  </si>
  <si>
    <t xml:space="preserve">메모리 16G 1개는 문의주신컴퓨터에 추가장착 </t>
    <phoneticPr fontId="1" type="noConversion"/>
  </si>
  <si>
    <t>안나현님 (3대모니터설치)</t>
    <phoneticPr fontId="1" type="noConversion"/>
  </si>
  <si>
    <t>서울특별시 용산구 한남대로 60 b동 1105호</t>
    <phoneticPr fontId="1" type="noConversion"/>
  </si>
  <si>
    <t>설치 및 배송비</t>
    <phoneticPr fontId="1" type="noConversion"/>
  </si>
  <si>
    <t>배송설치비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</si>
</sst>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9"/>
      <color rgb="FFFF0000"/>
      <name val="HY견고딕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14" fillId="4" borderId="2" xfId="0" applyNumberFormat="1" applyFont="1" applyFill="1" applyBorder="1" applyAlignment="1">
      <alignment horizontal="center" vertical="center"/>
    </xf>
    <xf numFmtId="176" fontId="14" fillId="4" borderId="14" xfId="0" applyNumberFormat="1" applyFont="1" applyFill="1" applyBorder="1" applyAlignment="1">
      <alignment horizontal="center" vertical="center"/>
    </xf>
    <xf numFmtId="176" fontId="14" fillId="4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0" zoomScaleNormal="100" zoomScaleSheetLayoutView="100" workbookViewId="0">
      <selection activeCell="F28" sqref="F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80</v>
      </c>
      <c r="C1" s="32" t="s">
        <v>61</v>
      </c>
      <c r="D1" s="33"/>
      <c r="E1" s="104"/>
      <c r="F1" s="105"/>
      <c r="G1" s="105"/>
      <c r="H1" s="106"/>
    </row>
    <row r="2" spans="1:9" ht="22.5" customHeight="1">
      <c r="A2" s="15" t="s">
        <v>40</v>
      </c>
      <c r="B2" s="20"/>
      <c r="C2" s="34"/>
      <c r="D2" s="35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44800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8" t="s">
        <v>81</v>
      </c>
      <c r="C4" s="38"/>
      <c r="D4" s="39"/>
      <c r="E4" s="110"/>
      <c r="F4" s="111"/>
      <c r="G4" s="111"/>
      <c r="H4" s="112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1" t="s">
        <v>54</v>
      </c>
      <c r="B6" s="62"/>
      <c r="C6" s="49" t="s">
        <v>62</v>
      </c>
      <c r="D6" s="50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63"/>
      <c r="B7" s="64"/>
      <c r="C7" s="49" t="s">
        <v>63</v>
      </c>
      <c r="D7" s="50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3"/>
      <c r="B8" s="64"/>
      <c r="C8" s="116" t="s">
        <v>64</v>
      </c>
      <c r="D8" s="117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63"/>
      <c r="B9" s="64"/>
      <c r="C9" s="49" t="s">
        <v>65</v>
      </c>
      <c r="D9" s="50"/>
      <c r="E9" s="3" t="s">
        <v>8</v>
      </c>
      <c r="F9" s="6">
        <v>73000</v>
      </c>
      <c r="G9" s="3">
        <v>3</v>
      </c>
      <c r="H9" s="6">
        <f t="shared" si="0"/>
        <v>219000</v>
      </c>
      <c r="I9" s="2"/>
    </row>
    <row r="10" spans="1:9" ht="24" customHeight="1">
      <c r="A10" s="63"/>
      <c r="B10" s="64"/>
      <c r="C10" s="49" t="s">
        <v>69</v>
      </c>
      <c r="D10" s="50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4" customHeight="1">
      <c r="A11" s="63"/>
      <c r="B11" s="64"/>
      <c r="C11" s="51"/>
      <c r="D11" s="52"/>
      <c r="E11" s="3"/>
      <c r="F11" s="6"/>
      <c r="G11" s="3"/>
      <c r="H11" s="6">
        <f t="shared" si="0"/>
        <v>0</v>
      </c>
      <c r="I11" s="2"/>
    </row>
    <row r="12" spans="1:9" ht="24" customHeight="1">
      <c r="A12" s="63"/>
      <c r="B12" s="64"/>
      <c r="C12" s="53" t="s">
        <v>66</v>
      </c>
      <c r="D12" s="50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3"/>
      <c r="B13" s="64"/>
      <c r="C13" s="43"/>
      <c r="D13" s="44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3"/>
      <c r="B14" s="64"/>
      <c r="C14" s="43" t="s">
        <v>67</v>
      </c>
      <c r="D14" s="44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63"/>
      <c r="B15" s="64"/>
      <c r="C15" s="43" t="s">
        <v>68</v>
      </c>
      <c r="D15" s="44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3"/>
      <c r="B16" s="64"/>
      <c r="C16" s="45"/>
      <c r="D16" s="4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3"/>
      <c r="B17" s="64"/>
      <c r="C17" s="54" t="s">
        <v>17</v>
      </c>
      <c r="D17" s="5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3"/>
      <c r="B18" s="64"/>
      <c r="C18" s="47" t="s">
        <v>50</v>
      </c>
      <c r="D18" s="4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3"/>
      <c r="B19" s="64"/>
      <c r="C19" s="41"/>
      <c r="D19" s="42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5" t="s">
        <v>55</v>
      </c>
      <c r="B20" s="66"/>
      <c r="C20" s="40" t="s">
        <v>16</v>
      </c>
      <c r="D20" s="40"/>
      <c r="E20" s="56">
        <f>SUM(H6:H19)</f>
        <v>1036000</v>
      </c>
      <c r="F20" s="56"/>
      <c r="G20" s="27">
        <v>1</v>
      </c>
      <c r="H20" s="115" t="s">
        <v>18</v>
      </c>
      <c r="I20" s="2"/>
    </row>
    <row r="21" spans="1:9" ht="12.75" customHeight="1">
      <c r="A21" s="67"/>
      <c r="B21" s="68"/>
      <c r="C21" s="40"/>
      <c r="D21" s="40"/>
      <c r="E21" s="56">
        <f>E20*G20</f>
        <v>1036000</v>
      </c>
      <c r="F21" s="56"/>
      <c r="G21" s="56"/>
      <c r="H21" s="115"/>
      <c r="I21" s="2"/>
    </row>
    <row r="22" spans="1:9" ht="12.75" customHeight="1">
      <c r="A22" s="67"/>
      <c r="B22" s="68"/>
      <c r="C22" s="40"/>
      <c r="D22" s="40"/>
      <c r="E22" s="56"/>
      <c r="F22" s="56"/>
      <c r="G22" s="56"/>
      <c r="H22" s="115"/>
      <c r="I22" s="2"/>
    </row>
    <row r="23" spans="1:9" ht="17.25" customHeight="1">
      <c r="A23" s="67"/>
      <c r="B23" s="68"/>
      <c r="C23" s="81" t="s">
        <v>21</v>
      </c>
      <c r="D23" s="8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9"/>
      <c r="B24" s="70"/>
      <c r="C24" s="43" t="s">
        <v>70</v>
      </c>
      <c r="D24" s="44"/>
      <c r="E24" s="31" t="s">
        <v>71</v>
      </c>
      <c r="F24" s="6">
        <v>160000</v>
      </c>
      <c r="G24" s="3">
        <v>3</v>
      </c>
      <c r="H24" s="6">
        <f>F24*G24</f>
        <v>480000</v>
      </c>
      <c r="I24" s="2"/>
    </row>
    <row r="25" spans="1:9" ht="25.15" customHeight="1">
      <c r="A25" s="87"/>
      <c r="B25" s="88"/>
      <c r="C25" s="83" t="s">
        <v>72</v>
      </c>
      <c r="D25" s="44"/>
      <c r="E25" s="5" t="s">
        <v>73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>
      <c r="A26" s="89"/>
      <c r="B26" s="90"/>
      <c r="C26" s="83" t="s">
        <v>78</v>
      </c>
      <c r="D26" s="44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9"/>
      <c r="B27" s="90"/>
      <c r="C27" s="54" t="s">
        <v>74</v>
      </c>
      <c r="D27" s="55"/>
      <c r="E27" s="5" t="s">
        <v>75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9"/>
      <c r="B28" s="90"/>
      <c r="C28" s="54" t="s">
        <v>77</v>
      </c>
      <c r="D28" s="55"/>
      <c r="E28" s="5" t="s">
        <v>76</v>
      </c>
      <c r="F28" s="6">
        <v>39000</v>
      </c>
      <c r="G28" s="3">
        <v>1</v>
      </c>
      <c r="H28" s="6">
        <f t="shared" si="1"/>
        <v>39000</v>
      </c>
      <c r="I28" s="2"/>
    </row>
    <row r="29" spans="1:9">
      <c r="A29" s="89"/>
      <c r="B29" s="90"/>
      <c r="C29" s="84" t="s">
        <v>79</v>
      </c>
      <c r="D29" s="48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4" t="s">
        <v>82</v>
      </c>
      <c r="D30" s="55"/>
      <c r="E30" s="5" t="s">
        <v>83</v>
      </c>
      <c r="F30" s="6">
        <v>30000</v>
      </c>
      <c r="G30" s="3">
        <v>1</v>
      </c>
      <c r="H30" s="6">
        <f t="shared" si="1"/>
        <v>30000</v>
      </c>
      <c r="I30" s="2"/>
    </row>
    <row r="31" spans="1:9" ht="16.5" hidden="1" customHeight="1">
      <c r="A31" s="89"/>
      <c r="B31" s="90"/>
      <c r="C31" s="54"/>
      <c r="D31" s="55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4"/>
      <c r="D32" s="55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7" t="str">
        <f>IF(F37="현금(이체X)",Sheet2!C1,IF(F37="카드",Sheet2!C1,IF(F37="이체 및 현금영수증",Sheet2!C1,IF(F37="카드+현금",Sheet2!C2,IF(F37="이체 및 세금계산서",Sheet2!C1)))))</f>
        <v>선택사항</v>
      </c>
      <c r="D33" s="78"/>
      <c r="E33" s="57">
        <f>SUM(H24:H32)</f>
        <v>549000</v>
      </c>
      <c r="F33" s="58"/>
      <c r="G33" s="58"/>
      <c r="H33" s="113" t="s">
        <v>18</v>
      </c>
      <c r="I33" s="2"/>
    </row>
    <row r="34" spans="1:9" ht="14.25" customHeight="1">
      <c r="A34" s="95"/>
      <c r="B34" s="96"/>
      <c r="C34" s="79"/>
      <c r="D34" s="80"/>
      <c r="E34" s="59"/>
      <c r="F34" s="60"/>
      <c r="G34" s="60"/>
      <c r="H34" s="114"/>
      <c r="I34" s="2"/>
    </row>
    <row r="35" spans="1:9" ht="16.5" customHeight="1">
      <c r="A35" s="85" t="s">
        <v>32</v>
      </c>
      <c r="B35" s="86"/>
      <c r="C35" s="75"/>
      <c r="D35" s="76"/>
      <c r="E35" s="8" t="s">
        <v>4</v>
      </c>
      <c r="F35" s="120">
        <f>SUM(E21,E33)</f>
        <v>1585000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3"/>
      <c r="D36" s="74"/>
      <c r="E36" s="8" t="s">
        <v>19</v>
      </c>
      <c r="F36" s="118">
        <f>F35*1.1-F35</f>
        <v>158500.00000000023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1" t="s">
        <v>60</v>
      </c>
      <c r="G37" s="72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IF(F37="현금(이체X)",F35,IF(F37="웹결제",ROUND(Sheet2!B5,-4),IF(F37="이체 및 현금영수증",F35+F35*10%,IF(F37="이체 및 세금계산서",F35+F35*10%,IF(F37="이체 및 세금계산서",F35+F35*10%,)))))-F38</f>
        <v>1743500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7" t="s">
        <v>57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1585000</v>
      </c>
    </row>
    <row r="5" spans="1:6">
      <c r="A5" t="s">
        <v>38</v>
      </c>
      <c r="B5">
        <f>B4*1.12</f>
        <v>1775200.0000000002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2022-06-22T06:16:22Z</cp:lastPrinted>
  <dcterms:created xsi:type="dcterms:W3CDTF">2019-03-28T03:58:09Z</dcterms:created>
  <dcterms:modified xsi:type="dcterms:W3CDTF">2022-08-27T01:27:15Z</dcterms:modified>
</cp:coreProperties>
</file>