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9" documentId="8_{D74E5F46-EF60-48ED-96DE-35D78266825B}" xr6:coauthVersionLast="47" xr6:coauthVersionMax="47" xr10:uidLastSave="{E721A7FF-FC59-4C87-A68D-9B0A3F2319FD}"/>
  <bookViews>
    <workbookView xWindow="3870" yWindow="211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" l="1"/>
  <c r="H39" i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<sst xmlns="http://schemas.openxmlformats.org/spreadsheetml/2006/main" count="88" uniqueCount="78">
  <si>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</si>
  <si>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</si>
  <si>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</si>
  <si>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</si>
  <si>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</si>
  <si>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</si>
  <si>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</si>
  <si>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</si>
  <si>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</si>
  <si>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</si>
  <si>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</si>
  <si>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</si>
  <si>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</si>
  <si>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</si>
  <si>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</si>
  <si>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</si>
  <si>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</si>
  <si>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</si>
  <si>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</si>
  <si>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</si>
  <si>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</si>
  <si>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</si>
  <si>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</si>
  <si>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</si>
  <si>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</si>
  <si>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</si>
  <si>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</si>
  <si>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</si>
  <si>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</si>
  <si>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</si>
  <si>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</si>
  <si>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</si>
  <si>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</si>
  <si>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</si>
  <si>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</si>
  <si>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</si>
  <si>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</si>
  <si>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</si>
  <si>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</si>
  <si>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</si>
  <si>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</si>
  <si>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</si>
  <si>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</si>
  <si>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</si>
  <si>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</si>
  <si>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</si>
  <si>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</si>
  <si>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</si>
  <si>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</si>
  <si>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</si>
  <si>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</si>
  <si>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</si>
  <si>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</si>
  <si>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</si>
  <si>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</si>
  <si>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</si>
  <si>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</si>
  <si>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</si>
  <si>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</si>
  <si>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</si>
  <si>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</si>
  <si>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</si>
  <si>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인텔정품쿨러</t>
    <phoneticPr fontId="1" type="noConversion"/>
  </si>
  <si>
    <t>MSI H510M-A PRO</t>
    <phoneticPr fontId="1" type="noConversion"/>
  </si>
  <si>
    <t>삼성전자 DDR4-3200 (16GB)</t>
    <phoneticPr fontId="1" type="noConversion"/>
  </si>
  <si>
    <t>황상원 고객님</t>
    <phoneticPr fontId="1" type="noConversion"/>
  </si>
  <si>
    <t>HDD</t>
    <phoneticPr fontId="1" type="noConversion"/>
  </si>
  <si>
    <t>이메이션 X931 M.2 NVMe (256GB)일반대비 읽고쓰고 3-5배 빠릅니다</t>
    <phoneticPr fontId="1" type="noConversion"/>
  </si>
  <si>
    <t>아이구주 HATCH 2 소이 (블랙)</t>
    <phoneticPr fontId="1" type="noConversion"/>
  </si>
  <si>
    <t>8월 1.2.3일  중에 방문예약</t>
    <phoneticPr fontId="1" type="noConversion"/>
  </si>
  <si>
    <t>중고 GTX1050 그래픽카드(보증6개월)</t>
    <phoneticPr fontId="1" type="noConversion"/>
  </si>
  <si>
    <t xml:space="preserve"> 기가 정격 650W 프리볼트 (해외겸용)</t>
    <phoneticPr fontId="1" type="noConversion"/>
  </si>
  <si>
    <t xml:space="preserve"> 시스템쿨러</t>
    <phoneticPr fontId="1" type="noConversion"/>
  </si>
  <si>
    <t xml:space="preserve">기존하드디스크 </t>
    <phoneticPr fontId="1" type="noConversion"/>
  </si>
  <si>
    <r>
      <rPr>
        <sz val="9"/>
        <color rgb="FF7030A0"/>
        <rFont val="HY견고딕"/>
        <family val="1"/>
        <charset val="129"/>
      </rPr>
      <t>기존하드디스크</t>
    </r>
    <r>
      <rPr>
        <sz val="9"/>
        <color rgb="FFC00000"/>
        <rFont val="맑은 고딕"/>
        <family val="3"/>
        <charset val="129"/>
        <scheme val="major"/>
      </rPr>
      <t xml:space="preserve"> 추가하실수도 있어서 </t>
    </r>
    <phoneticPr fontId="1" type="noConversion"/>
  </si>
  <si>
    <r>
      <rPr>
        <sz val="9"/>
        <color rgb="FF7030A0"/>
        <rFont val="HY견고딕"/>
        <family val="1"/>
        <charset val="129"/>
      </rPr>
      <t>하드추가 나사와 연결케이블 챙겨</t>
    </r>
    <r>
      <rPr>
        <sz val="9"/>
        <color rgb="FFC00000"/>
        <rFont val="맑은 고딕"/>
        <family val="3"/>
        <charset val="129"/>
        <scheme val="minor"/>
      </rPr>
      <t>드립니다.</t>
    </r>
    <phoneticPr fontId="1" type="noConversion"/>
  </si>
  <si>
    <r>
      <rPr>
        <sz val="9"/>
        <color rgb="FF7030A0"/>
        <rFont val="HY견고딕"/>
        <family val="1"/>
        <charset val="129"/>
      </rPr>
      <t>PC내부 전면 120MM</t>
    </r>
    <r>
      <rPr>
        <sz val="9"/>
        <color rgb="FFC00000"/>
        <rFont val="맑은 고딕"/>
        <family val="3"/>
        <charset val="129"/>
        <scheme val="minor"/>
      </rPr>
      <t xml:space="preserve"> 쿨러 1EA 서비스 </t>
    </r>
    <phoneticPr fontId="1" type="noConversion"/>
  </si>
  <si>
    <t>인텔 코어i3-10세대 10105F (코멧레이크S 리프레시) 정품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</si>
</sst>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2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9"/>
      <color rgb="FFC00000"/>
      <name val="맑은 고딕"/>
      <family val="3"/>
      <charset val="129"/>
      <scheme val="minor"/>
    </font>
    <font>
      <sz val="9"/>
      <color rgb="FFC00000"/>
      <name val="맑은 고딕"/>
      <family val="3"/>
      <charset val="129"/>
      <scheme val="major"/>
    </font>
    <font>
      <sz val="9"/>
      <color rgb="FFC00000"/>
      <name val="맑은 고딕"/>
      <family val="2"/>
      <charset val="129"/>
      <scheme val="minor"/>
    </font>
    <font>
      <sz val="9"/>
      <color rgb="FF7030A0"/>
      <name val="HY견고딕"/>
      <family val="1"/>
      <charset val="129"/>
    </font>
    <font>
      <sz val="9"/>
      <color rgb="FFC00000"/>
      <name val="맑은 고딕"/>
      <family val="1"/>
      <charset val="129"/>
      <scheme val="major"/>
    </font>
    <font>
      <sz val="9"/>
      <color rgb="FFC00000"/>
      <name val="맑은 고딕"/>
      <family val="1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9" borderId="3" xfId="0" applyNumberFormat="1" applyFont="1" applyFill="1" applyBorder="1" applyAlignment="1">
      <alignment vertical="center"/>
    </xf>
    <xf numFmtId="0" fontId="16" fillId="0" borderId="0" xfId="0" applyFont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8" fillId="7" borderId="2" xfId="0" applyFont="1" applyFill="1" applyBorder="1" applyAlignment="1">
      <alignment horizontal="center" vertical="center" wrapText="1"/>
    </xf>
    <xf numFmtId="0" fontId="15" fillId="7" borderId="3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28" sqref="C28:D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65</v>
      </c>
      <c r="C1" s="110" t="s">
        <v>61</v>
      </c>
      <c r="D1" s="111"/>
      <c r="E1" s="43"/>
      <c r="F1" s="44"/>
      <c r="G1" s="44"/>
      <c r="H1" s="45"/>
    </row>
    <row r="2" spans="1:9" ht="22.5" customHeight="1">
      <c r="A2" s="15" t="s">
        <v>40</v>
      </c>
      <c r="B2" s="20">
        <v>1021223796</v>
      </c>
      <c r="C2" s="112"/>
      <c r="D2" s="113"/>
      <c r="E2" s="46"/>
      <c r="F2" s="47"/>
      <c r="G2" s="47"/>
      <c r="H2" s="48"/>
    </row>
    <row r="3" spans="1:9" ht="22.5" customHeight="1">
      <c r="A3" s="15" t="s">
        <v>41</v>
      </c>
      <c r="B3" s="17">
        <f ca="1">TODAY()</f>
        <v>44776</v>
      </c>
      <c r="C3" s="16" t="s">
        <v>42</v>
      </c>
      <c r="D3" s="19"/>
      <c r="E3" s="46"/>
      <c r="F3" s="47"/>
      <c r="G3" s="47"/>
      <c r="H3" s="48"/>
    </row>
    <row r="4" spans="1:9" ht="22.5" customHeight="1">
      <c r="A4" s="14" t="s">
        <v>39</v>
      </c>
      <c r="B4" s="114" t="s">
        <v>69</v>
      </c>
      <c r="C4" s="114"/>
      <c r="D4" s="115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0" t="s">
        <v>54</v>
      </c>
      <c r="B6" s="101"/>
      <c r="C6" s="57" t="s">
        <v>77</v>
      </c>
      <c r="D6" s="58"/>
      <c r="E6" s="3" t="s">
        <v>6</v>
      </c>
      <c r="F6" s="6">
        <v>98000</v>
      </c>
      <c r="G6" s="3">
        <v>1</v>
      </c>
      <c r="H6" s="6">
        <f>F6*G6</f>
        <v>98000</v>
      </c>
      <c r="I6" s="2"/>
    </row>
    <row r="7" spans="1:9" ht="24" customHeight="1">
      <c r="A7" s="102"/>
      <c r="B7" s="103"/>
      <c r="C7" s="57" t="s">
        <v>62</v>
      </c>
      <c r="D7" s="58"/>
      <c r="E7" s="24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2"/>
      <c r="B8" s="103"/>
      <c r="C8" s="59" t="s">
        <v>63</v>
      </c>
      <c r="D8" s="60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102"/>
      <c r="B9" s="103"/>
      <c r="C9" s="57" t="s">
        <v>64</v>
      </c>
      <c r="D9" s="58"/>
      <c r="E9" s="3" t="s">
        <v>8</v>
      </c>
      <c r="F9" s="6">
        <v>72000</v>
      </c>
      <c r="G9" s="3">
        <v>1</v>
      </c>
      <c r="H9" s="6">
        <f t="shared" si="0"/>
        <v>72000</v>
      </c>
      <c r="I9" s="2"/>
    </row>
    <row r="10" spans="1:9" ht="24" customHeight="1">
      <c r="A10" s="102"/>
      <c r="B10" s="103"/>
      <c r="C10" s="125" t="s">
        <v>70</v>
      </c>
      <c r="D10" s="126"/>
      <c r="E10" s="3" t="s">
        <v>9</v>
      </c>
      <c r="F10" s="6">
        <v>65000</v>
      </c>
      <c r="G10" s="3">
        <v>1</v>
      </c>
      <c r="H10" s="6">
        <f t="shared" si="0"/>
        <v>65000</v>
      </c>
      <c r="I10" s="2"/>
    </row>
    <row r="11" spans="1:9" ht="24" customHeight="1">
      <c r="A11" s="102"/>
      <c r="B11" s="103"/>
      <c r="C11" s="127" t="s">
        <v>73</v>
      </c>
      <c r="D11" s="128"/>
      <c r="E11" s="3" t="s">
        <v>66</v>
      </c>
      <c r="F11" s="6"/>
      <c r="G11" s="3"/>
      <c r="H11" s="6">
        <f t="shared" si="0"/>
        <v>0</v>
      </c>
      <c r="I11" s="2"/>
    </row>
    <row r="12" spans="1:9" ht="24" customHeight="1">
      <c r="A12" s="102"/>
      <c r="B12" s="103"/>
      <c r="C12" s="125" t="s">
        <v>67</v>
      </c>
      <c r="D12" s="129"/>
      <c r="E12" s="3" t="s">
        <v>10</v>
      </c>
      <c r="F12" s="6">
        <v>56000</v>
      </c>
      <c r="G12" s="3">
        <v>1</v>
      </c>
      <c r="H12" s="6">
        <f t="shared" si="0"/>
        <v>56000</v>
      </c>
      <c r="I12" s="2"/>
    </row>
    <row r="13" spans="1:9" ht="24" customHeight="1">
      <c r="A13" s="102"/>
      <c r="B13" s="103"/>
      <c r="C13" s="119"/>
      <c r="D13" s="120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102"/>
      <c r="B14" s="103"/>
      <c r="C14" s="119" t="s">
        <v>68</v>
      </c>
      <c r="D14" s="120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2"/>
      <c r="B15" s="103"/>
      <c r="C15" s="119" t="s">
        <v>71</v>
      </c>
      <c r="D15" s="120"/>
      <c r="E15" s="3" t="s">
        <v>12</v>
      </c>
      <c r="F15" s="6">
        <v>65000</v>
      </c>
      <c r="G15" s="3">
        <v>1</v>
      </c>
      <c r="H15" s="6">
        <f t="shared" si="0"/>
        <v>65000</v>
      </c>
      <c r="I15" s="2"/>
    </row>
    <row r="16" spans="1:9" ht="24" customHeight="1">
      <c r="A16" s="102"/>
      <c r="B16" s="103"/>
      <c r="C16" s="121"/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2"/>
      <c r="B17" s="103"/>
      <c r="C17" s="93" t="s">
        <v>17</v>
      </c>
      <c r="D17" s="94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2"/>
      <c r="B18" s="103"/>
      <c r="C18" s="123" t="s">
        <v>50</v>
      </c>
      <c r="D18" s="12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2"/>
      <c r="B19" s="103"/>
      <c r="C19" s="117"/>
      <c r="D19" s="118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104" t="s">
        <v>55</v>
      </c>
      <c r="B20" s="105"/>
      <c r="C20" s="116" t="s">
        <v>16</v>
      </c>
      <c r="D20" s="116"/>
      <c r="E20" s="95">
        <f>SUM(H6:H19)</f>
        <v>521000</v>
      </c>
      <c r="F20" s="95"/>
      <c r="G20" s="27">
        <v>1</v>
      </c>
      <c r="H20" s="54" t="s">
        <v>18</v>
      </c>
      <c r="I20" s="2"/>
    </row>
    <row r="21" spans="1:9" ht="12.75" customHeight="1">
      <c r="A21" s="106"/>
      <c r="B21" s="107"/>
      <c r="C21" s="116"/>
      <c r="D21" s="116"/>
      <c r="E21" s="95">
        <f>E20*G20</f>
        <v>521000</v>
      </c>
      <c r="F21" s="95"/>
      <c r="G21" s="95"/>
      <c r="H21" s="54"/>
      <c r="I21" s="2"/>
    </row>
    <row r="22" spans="1:9" ht="12.75" customHeight="1">
      <c r="A22" s="106"/>
      <c r="B22" s="107"/>
      <c r="C22" s="116"/>
      <c r="D22" s="116"/>
      <c r="E22" s="95"/>
      <c r="F22" s="95"/>
      <c r="G22" s="95"/>
      <c r="H22" s="54"/>
      <c r="I22" s="2"/>
    </row>
    <row r="23" spans="1:9" ht="17.25" customHeight="1">
      <c r="A23" s="106"/>
      <c r="B23" s="107"/>
      <c r="C23" s="86" t="s">
        <v>21</v>
      </c>
      <c r="D23" s="8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8"/>
      <c r="B24" s="109"/>
      <c r="C24" s="88" t="s">
        <v>76</v>
      </c>
      <c r="D24" s="89"/>
      <c r="E24" s="31" t="s">
        <v>72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70"/>
      <c r="B25" s="71"/>
      <c r="C25" s="90" t="s">
        <v>74</v>
      </c>
      <c r="D25" s="91"/>
      <c r="E25" s="5"/>
      <c r="F25" s="6"/>
      <c r="G25" s="3"/>
      <c r="H25" s="6">
        <f t="shared" ref="H25:H32" si="1">F25*G25</f>
        <v>0</v>
      </c>
      <c r="I25" s="2"/>
    </row>
    <row r="26" spans="1:9">
      <c r="A26" s="72"/>
      <c r="B26" s="73"/>
      <c r="C26" s="92" t="s">
        <v>75</v>
      </c>
      <c r="D26" s="89"/>
      <c r="E26" s="5"/>
      <c r="F26" s="6"/>
      <c r="G26" s="3"/>
      <c r="H26" s="6">
        <f t="shared" si="1"/>
        <v>0</v>
      </c>
      <c r="I26" s="2"/>
    </row>
    <row r="27" spans="1:9">
      <c r="A27" s="72"/>
      <c r="B27" s="73"/>
      <c r="C27" s="93"/>
      <c r="D27" s="94"/>
      <c r="E27" s="5"/>
      <c r="F27" s="6"/>
      <c r="G27" s="3"/>
      <c r="H27" s="6">
        <f t="shared" si="1"/>
        <v>0</v>
      </c>
      <c r="I27" s="2"/>
    </row>
    <row r="28" spans="1:9">
      <c r="A28" s="72"/>
      <c r="B28" s="73"/>
      <c r="C28" s="93"/>
      <c r="D28" s="94"/>
      <c r="E28" s="5"/>
      <c r="F28" s="6"/>
      <c r="G28" s="3"/>
      <c r="H28" s="6">
        <f t="shared" si="1"/>
        <v>0</v>
      </c>
      <c r="I28" s="2"/>
    </row>
    <row r="29" spans="1:9">
      <c r="A29" s="72"/>
      <c r="B29" s="73"/>
      <c r="C29" s="93"/>
      <c r="D29" s="94"/>
      <c r="E29" s="5"/>
      <c r="F29" s="6"/>
      <c r="G29" s="3"/>
      <c r="H29" s="6">
        <f t="shared" si="1"/>
        <v>0</v>
      </c>
      <c r="I29" s="2"/>
    </row>
    <row r="30" spans="1:9">
      <c r="A30" s="72"/>
      <c r="B30" s="73"/>
      <c r="C30" s="93"/>
      <c r="D30" s="9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2"/>
      <c r="B31" s="73"/>
      <c r="C31" s="93"/>
      <c r="D31" s="94"/>
      <c r="E31" s="5"/>
      <c r="F31" s="6"/>
      <c r="G31" s="3"/>
      <c r="H31" s="6">
        <f t="shared" si="1"/>
        <v>0</v>
      </c>
      <c r="I31" s="2"/>
    </row>
    <row r="32" spans="1:9">
      <c r="A32" s="74"/>
      <c r="B32" s="75"/>
      <c r="C32" s="93"/>
      <c r="D32" s="94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29</v>
      </c>
      <c r="B33" s="34"/>
      <c r="C33" s="82" t="str">
        <f>IF(F37="현금(이체X)",Sheet2!C1,IF(F37="카드",Sheet2!C1,IF(F37="이체 및 현금영수증",Sheet2!C1,IF(F37="카드+현금",Sheet2!C2,IF(F37="이체 및 세금계산서",Sheet2!C1)))))</f>
        <v>선택사항</v>
      </c>
      <c r="D33" s="83"/>
      <c r="E33" s="96">
        <f>SUM(H24:H32)</f>
        <v>0</v>
      </c>
      <c r="F33" s="97"/>
      <c r="G33" s="97"/>
      <c r="H33" s="52" t="s">
        <v>18</v>
      </c>
      <c r="I33" s="2"/>
    </row>
    <row r="34" spans="1:9" ht="14.25" customHeight="1">
      <c r="A34" s="35"/>
      <c r="B34" s="36"/>
      <c r="C34" s="84"/>
      <c r="D34" s="85"/>
      <c r="E34" s="98"/>
      <c r="F34" s="99"/>
      <c r="G34" s="99"/>
      <c r="H34" s="53"/>
      <c r="I34" s="2"/>
    </row>
    <row r="35" spans="1:9" ht="16.5" customHeight="1">
      <c r="A35" s="68" t="s">
        <v>32</v>
      </c>
      <c r="B35" s="69"/>
      <c r="C35" s="80"/>
      <c r="D35" s="81"/>
      <c r="E35" s="8" t="s">
        <v>4</v>
      </c>
      <c r="F35" s="63">
        <f>SUM(E21,E33)</f>
        <v>521000</v>
      </c>
      <c r="G35" s="63"/>
      <c r="H35" s="9" t="s">
        <v>18</v>
      </c>
      <c r="I35" s="2"/>
    </row>
    <row r="36" spans="1:9" ht="16.5" customHeight="1">
      <c r="A36" s="68" t="s">
        <v>31</v>
      </c>
      <c r="B36" s="69"/>
      <c r="C36" s="78"/>
      <c r="D36" s="79"/>
      <c r="E36" s="8" t="s">
        <v>19</v>
      </c>
      <c r="F36" s="61">
        <f>F35*1.1-F35</f>
        <v>52100</v>
      </c>
      <c r="G36" s="62"/>
      <c r="H36" s="10"/>
      <c r="I36" s="2"/>
    </row>
    <row r="37" spans="1:9" ht="17.25" customHeight="1">
      <c r="A37" s="68" t="s">
        <v>27</v>
      </c>
      <c r="B37" s="69"/>
      <c r="C37" s="37"/>
      <c r="D37" s="38"/>
      <c r="E37" s="8" t="s">
        <v>26</v>
      </c>
      <c r="F37" s="76" t="s">
        <v>60</v>
      </c>
      <c r="G37" s="77"/>
      <c r="H37" s="30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3" t="s">
        <v>28</v>
      </c>
      <c r="B38" s="34"/>
      <c r="C38" s="39">
        <f>SUM(C35:C36)-C37</f>
        <v>0</v>
      </c>
      <c r="D38" s="40"/>
      <c r="E38" s="23" t="s">
        <v>27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IF(F37="현금(이체X)",F35,IF(F37="웹결제",ROUND(Sheet2!B5,-4),IF(F37="이체 및 현금영수증",F35+F35*10%,IF(F37="이체 및 세금계산서",F35+F35*10%,IF(F37="이체 및 세금계산서",F35+F35*10%,)))))-F38</f>
        <v>573100</v>
      </c>
      <c r="G39" s="64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 t="s">
        <v>57</v>
      </c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521000</v>
      </c>
    </row>
    <row r="5" spans="1:6">
      <c r="A5" t="s">
        <v>38</v>
      </c>
      <c r="B5">
        <f>B4*1.12</f>
        <v>583520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2022-08-03T10:23:18Z</cp:lastPrinted>
  <dcterms:created xsi:type="dcterms:W3CDTF">2019-03-28T03:58:09Z</dcterms:created>
  <dcterms:modified xsi:type="dcterms:W3CDTF">2022-08-03T10:23:37Z</dcterms:modified>
</cp:coreProperties>
</file>