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" documentId="8_{F2DD417A-A4E8-4F61-91A0-502079CB7406}" xr6:coauthVersionLast="47" xr6:coauthVersionMax="47" xr10:uidLastSave="{6B6C2F52-91DC-4361-851C-6F28817F033C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<sst xmlns="http://schemas.openxmlformats.org/spreadsheetml/2006/main" count="91" uniqueCount="81">
  <si>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</si>
  <si>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</si>
  <si>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</si>
  <si>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</si>
  <si>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</si>
  <si>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</si>
  <si>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</si>
  <si>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</si>
  <si>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</si>
  <si>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</si>
  <si>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</si>
  <si>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</si>
  <si>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</si>
  <si>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</si>
  <si>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</si>
  <si>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</si>
  <si>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</si>
  <si>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</si>
  <si>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</si>
  <si>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</si>
  <si>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</si>
  <si>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</si>
  <si>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</si>
  <si>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</si>
  <si>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</si>
  <si>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</si>
  <si>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</si>
  <si>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</si>
  <si>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</si>
  <si>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</si>
  <si>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</si>
  <si>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</si>
  <si>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</si>
  <si>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</si>
  <si>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</si>
  <si>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</si>
  <si>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</si>
  <si>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</si>
  <si>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</si>
  <si>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</si>
  <si>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</si>
  <si>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</si>
  <si>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</si>
  <si>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</si>
  <si>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</si>
  <si>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</si>
  <si>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</si>
  <si>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</si>
  <si>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</si>
  <si>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</si>
  <si>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</si>
  <si>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</si>
  <si>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</si>
  <si>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</si>
  <si>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</si>
  <si>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</si>
  <si>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</si>
  <si>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</si>
  <si>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</si>
  <si>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</si>
  <si>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</si>
  <si>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코어i5-11세대 11400 (로켓레이크S) (정품)</t>
    <phoneticPr fontId="1" type="noConversion"/>
  </si>
  <si>
    <t>인텔 정품쿨러</t>
    <phoneticPr fontId="1" type="noConversion"/>
  </si>
  <si>
    <t>마이크로닉스 정격 500w</t>
    <phoneticPr fontId="1" type="noConversion"/>
  </si>
  <si>
    <t>인텔 UHD 730 내장그래픽 탑재</t>
    <phoneticPr fontId="1" type="noConversion"/>
  </si>
  <si>
    <t>스피커</t>
    <phoneticPr fontId="1" type="noConversion"/>
  </si>
  <si>
    <t>MSI H510M-A PRO</t>
    <phoneticPr fontId="1" type="noConversion"/>
  </si>
  <si>
    <t>삼성전자 DDR4-3200 (16GB)</t>
    <phoneticPr fontId="1" type="noConversion"/>
  </si>
  <si>
    <t>NVME X931 256G 일반대비 3-5배 빨라요</t>
    <phoneticPr fontId="1" type="noConversion"/>
  </si>
  <si>
    <t>DK200 화이트 6팬</t>
    <phoneticPr fontId="1" type="noConversion"/>
  </si>
  <si>
    <t>서비스 키보드값 뺀 추가금 낸걸로 기계식교환</t>
    <phoneticPr fontId="1" type="noConversion"/>
  </si>
  <si>
    <t>동글이</t>
    <phoneticPr fontId="1" type="noConversion"/>
  </si>
  <si>
    <t>블루투스 동글이 서비스</t>
    <phoneticPr fontId="1" type="noConversion"/>
  </si>
  <si>
    <t>기계식 화이트 청축말고 조용한것으로 ~</t>
    <phoneticPr fontId="1" type="noConversion"/>
  </si>
  <si>
    <t>키보드</t>
    <phoneticPr fontId="1" type="noConversion"/>
  </si>
  <si>
    <t>우원석 고객님</t>
    <phoneticPr fontId="1" type="noConversion"/>
  </si>
  <si>
    <t>010) 2869-2991</t>
    <phoneticPr fontId="1" type="noConversion"/>
  </si>
  <si>
    <t>07월24일 오전에 방문수령 ( 세금계산서 발행 사업자등록증 휴대폰번호로 안내드림)</t>
    <phoneticPr fontId="1" type="noConversion"/>
  </si>
  <si>
    <t>래안텍 F2775K 무결점 화이트</t>
    <phoneticPr fontId="1" type="noConversion"/>
  </si>
  <si>
    <t>모니터</t>
    <phoneticPr fontId="1" type="noConversion"/>
  </si>
  <si>
    <t>최 종 합 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</si>
</sst>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9" zoomScaleNormal="100" zoomScaleSheetLayoutView="100" workbookViewId="0">
      <selection activeCell="E10" sqref="E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75</v>
      </c>
      <c r="C1" s="31" t="s">
        <v>60</v>
      </c>
      <c r="D1" s="32"/>
      <c r="E1" s="102"/>
      <c r="F1" s="103"/>
      <c r="G1" s="103"/>
      <c r="H1" s="104"/>
    </row>
    <row r="2" spans="1:9" ht="22.5" customHeight="1">
      <c r="A2" s="15" t="s">
        <v>39</v>
      </c>
      <c r="B2" s="20" t="s">
        <v>76</v>
      </c>
      <c r="C2" s="33"/>
      <c r="D2" s="34"/>
      <c r="E2" s="105"/>
      <c r="F2" s="106"/>
      <c r="G2" s="106"/>
      <c r="H2" s="107"/>
    </row>
    <row r="3" spans="1:9" ht="22.5" customHeight="1">
      <c r="A3" s="15" t="s">
        <v>40</v>
      </c>
      <c r="B3" s="17">
        <f ca="1">TODAY()</f>
        <v>44766</v>
      </c>
      <c r="C3" s="16" t="s">
        <v>41</v>
      </c>
      <c r="D3" s="19"/>
      <c r="E3" s="105"/>
      <c r="F3" s="106"/>
      <c r="G3" s="106"/>
      <c r="H3" s="107"/>
    </row>
    <row r="4" spans="1:9" ht="22.5" customHeight="1">
      <c r="A4" s="14" t="s">
        <v>38</v>
      </c>
      <c r="B4" s="37" t="s">
        <v>77</v>
      </c>
      <c r="C4" s="37"/>
      <c r="D4" s="38"/>
      <c r="E4" s="108"/>
      <c r="F4" s="109"/>
      <c r="G4" s="109"/>
      <c r="H4" s="110"/>
    </row>
    <row r="5" spans="1:9">
      <c r="A5" s="35" t="s">
        <v>0</v>
      </c>
      <c r="B5" s="36"/>
      <c r="C5" s="35" t="s">
        <v>5</v>
      </c>
      <c r="D5" s="3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0" t="s">
        <v>53</v>
      </c>
      <c r="B6" s="61"/>
      <c r="C6" s="48" t="s">
        <v>61</v>
      </c>
      <c r="D6" s="49"/>
      <c r="E6" s="3" t="s">
        <v>6</v>
      </c>
      <c r="F6" s="6">
        <v>250000</v>
      </c>
      <c r="G6" s="3">
        <v>1</v>
      </c>
      <c r="H6" s="6">
        <f>F6*G6</f>
        <v>250000</v>
      </c>
      <c r="I6" s="2"/>
    </row>
    <row r="7" spans="1:9" ht="24" customHeight="1">
      <c r="A7" s="62"/>
      <c r="B7" s="63"/>
      <c r="C7" s="48" t="s">
        <v>62</v>
      </c>
      <c r="D7" s="49"/>
      <c r="E7" s="24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2"/>
      <c r="B8" s="63"/>
      <c r="C8" s="114" t="s">
        <v>66</v>
      </c>
      <c r="D8" s="115"/>
      <c r="E8" s="3" t="s">
        <v>7</v>
      </c>
      <c r="F8" s="6">
        <v>86000</v>
      </c>
      <c r="G8" s="3">
        <v>1</v>
      </c>
      <c r="H8" s="6">
        <f t="shared" si="0"/>
        <v>86000</v>
      </c>
      <c r="I8" s="2"/>
    </row>
    <row r="9" spans="1:9" ht="37.5" customHeight="1">
      <c r="A9" s="62"/>
      <c r="B9" s="63"/>
      <c r="C9" s="48" t="s">
        <v>67</v>
      </c>
      <c r="D9" s="49"/>
      <c r="E9" s="3" t="s">
        <v>8</v>
      </c>
      <c r="F9" s="6">
        <v>80000</v>
      </c>
      <c r="G9" s="3">
        <v>1</v>
      </c>
      <c r="H9" s="6">
        <f t="shared" si="0"/>
        <v>80000</v>
      </c>
      <c r="I9" s="2"/>
    </row>
    <row r="10" spans="1:9" ht="24" customHeight="1">
      <c r="A10" s="62"/>
      <c r="B10" s="63"/>
      <c r="C10" s="48" t="s">
        <v>64</v>
      </c>
      <c r="D10" s="49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62"/>
      <c r="B11" s="63"/>
      <c r="C11" s="50"/>
      <c r="D11" s="51"/>
      <c r="E11" s="3"/>
      <c r="F11" s="6"/>
      <c r="G11" s="3"/>
      <c r="H11" s="6">
        <f t="shared" si="0"/>
        <v>0</v>
      </c>
      <c r="I11" s="2"/>
    </row>
    <row r="12" spans="1:9" ht="24" customHeight="1">
      <c r="A12" s="62"/>
      <c r="B12" s="63"/>
      <c r="C12" s="52" t="s">
        <v>68</v>
      </c>
      <c r="D12" s="49"/>
      <c r="E12" s="3" t="s">
        <v>10</v>
      </c>
      <c r="F12" s="6">
        <v>56000</v>
      </c>
      <c r="G12" s="3">
        <v>1</v>
      </c>
      <c r="H12" s="6">
        <f t="shared" si="0"/>
        <v>56000</v>
      </c>
      <c r="I12" s="2"/>
    </row>
    <row r="13" spans="1:9" ht="24" customHeight="1">
      <c r="A13" s="62"/>
      <c r="B13" s="63"/>
      <c r="C13" s="42"/>
      <c r="D13" s="43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2"/>
      <c r="B14" s="63"/>
      <c r="C14" s="42" t="s">
        <v>69</v>
      </c>
      <c r="D14" s="43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62"/>
      <c r="B15" s="63"/>
      <c r="C15" s="42" t="s">
        <v>63</v>
      </c>
      <c r="D15" s="43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62"/>
      <c r="B16" s="63"/>
      <c r="C16" s="44"/>
      <c r="D16" s="45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2"/>
      <c r="B17" s="63"/>
      <c r="C17" s="53" t="s">
        <v>16</v>
      </c>
      <c r="D17" s="5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2"/>
      <c r="B18" s="63"/>
      <c r="C18" s="46" t="s">
        <v>49</v>
      </c>
      <c r="D18" s="47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62"/>
      <c r="B19" s="63"/>
      <c r="C19" s="40"/>
      <c r="D19" s="41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64" t="s">
        <v>54</v>
      </c>
      <c r="B20" s="65"/>
      <c r="C20" s="39" t="s">
        <v>80</v>
      </c>
      <c r="D20" s="39"/>
      <c r="E20" s="55">
        <f>SUM(H6:H19)</f>
        <v>617000</v>
      </c>
      <c r="F20" s="55"/>
      <c r="G20" s="27">
        <v>1</v>
      </c>
      <c r="H20" s="113" t="s">
        <v>17</v>
      </c>
      <c r="I20" s="2"/>
    </row>
    <row r="21" spans="1:9" ht="12.75" customHeight="1">
      <c r="A21" s="66"/>
      <c r="B21" s="67"/>
      <c r="C21" s="39"/>
      <c r="D21" s="39"/>
      <c r="E21" s="55">
        <f>E20*G20</f>
        <v>617000</v>
      </c>
      <c r="F21" s="55"/>
      <c r="G21" s="55"/>
      <c r="H21" s="113"/>
      <c r="I21" s="2"/>
    </row>
    <row r="22" spans="1:9" ht="12.75" customHeight="1">
      <c r="A22" s="66"/>
      <c r="B22" s="67"/>
      <c r="C22" s="39"/>
      <c r="D22" s="39"/>
      <c r="E22" s="55"/>
      <c r="F22" s="55"/>
      <c r="G22" s="55"/>
      <c r="H22" s="113"/>
      <c r="I22" s="2"/>
    </row>
    <row r="23" spans="1:9" ht="17.25" customHeight="1">
      <c r="A23" s="66"/>
      <c r="B23" s="67"/>
      <c r="C23" s="80" t="s">
        <v>20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8"/>
      <c r="B24" s="69"/>
      <c r="C24" s="42" t="s">
        <v>70</v>
      </c>
      <c r="D24" s="43"/>
      <c r="E24" t="s">
        <v>65</v>
      </c>
      <c r="F24" s="6"/>
      <c r="G24" s="3"/>
      <c r="H24" s="6">
        <f>F24*G24</f>
        <v>0</v>
      </c>
      <c r="I24" s="2"/>
    </row>
    <row r="25" spans="1:9" ht="25.15" customHeight="1">
      <c r="A25" s="85"/>
      <c r="B25" s="86"/>
      <c r="C25" s="82" t="s">
        <v>73</v>
      </c>
      <c r="D25" s="43"/>
      <c r="E25" s="5" t="s">
        <v>74</v>
      </c>
      <c r="F25" s="6">
        <v>20000</v>
      </c>
      <c r="G25" s="3">
        <v>1</v>
      </c>
      <c r="H25" s="6">
        <f t="shared" ref="H25:H32" si="1">F25*G25</f>
        <v>20000</v>
      </c>
      <c r="I25" s="2"/>
    </row>
    <row r="26" spans="1:9">
      <c r="A26" s="87"/>
      <c r="B26" s="88"/>
      <c r="C26" s="82" t="s">
        <v>72</v>
      </c>
      <c r="D26" s="43"/>
      <c r="E26" s="5" t="s">
        <v>71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7"/>
      <c r="B27" s="88"/>
      <c r="C27" s="53" t="s">
        <v>78</v>
      </c>
      <c r="D27" s="54"/>
      <c r="E27" s="5" t="s">
        <v>79</v>
      </c>
      <c r="F27" s="6">
        <v>148000</v>
      </c>
      <c r="G27" s="3">
        <v>1</v>
      </c>
      <c r="H27" s="6">
        <f t="shared" si="1"/>
        <v>148000</v>
      </c>
      <c r="I27" s="2"/>
    </row>
    <row r="28" spans="1:9">
      <c r="A28" s="87"/>
      <c r="B28" s="88"/>
      <c r="C28" s="53"/>
      <c r="D28" s="54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53"/>
      <c r="D29" s="54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53"/>
      <c r="D30" s="5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53"/>
      <c r="D31" s="54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53"/>
      <c r="D32" s="5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28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56">
        <f>SUM(H24:H32)</f>
        <v>168000</v>
      </c>
      <c r="F33" s="57"/>
      <c r="G33" s="57"/>
      <c r="H33" s="111" t="s">
        <v>17</v>
      </c>
      <c r="I33" s="2"/>
    </row>
    <row r="34" spans="1:9" ht="14.25" customHeight="1">
      <c r="A34" s="93"/>
      <c r="B34" s="94"/>
      <c r="C34" s="78"/>
      <c r="D34" s="79"/>
      <c r="E34" s="58"/>
      <c r="F34" s="59"/>
      <c r="G34" s="59"/>
      <c r="H34" s="112"/>
      <c r="I34" s="2"/>
    </row>
    <row r="35" spans="1:9" ht="16.5" customHeight="1">
      <c r="A35" s="83" t="s">
        <v>31</v>
      </c>
      <c r="B35" s="84"/>
      <c r="C35" s="74"/>
      <c r="D35" s="75"/>
      <c r="E35" s="8" t="s">
        <v>4</v>
      </c>
      <c r="F35" s="118">
        <f>SUM(E21,E33)</f>
        <v>785000</v>
      </c>
      <c r="G35" s="118"/>
      <c r="H35" s="9" t="s">
        <v>17</v>
      </c>
      <c r="I35" s="2"/>
    </row>
    <row r="36" spans="1:9" ht="16.5" customHeight="1">
      <c r="A36" s="83" t="s">
        <v>30</v>
      </c>
      <c r="B36" s="84"/>
      <c r="C36" s="72"/>
      <c r="D36" s="73"/>
      <c r="E36" s="8" t="s">
        <v>18</v>
      </c>
      <c r="F36" s="116">
        <f>F35*1.1-F35</f>
        <v>78500.000000000116</v>
      </c>
      <c r="G36" s="117"/>
      <c r="H36" s="10"/>
      <c r="I36" s="2"/>
    </row>
    <row r="37" spans="1:9" ht="17.25" customHeight="1">
      <c r="A37" s="83" t="s">
        <v>26</v>
      </c>
      <c r="B37" s="84"/>
      <c r="C37" s="96"/>
      <c r="D37" s="97"/>
      <c r="E37" s="8" t="s">
        <v>25</v>
      </c>
      <c r="F37" s="70" t="s">
        <v>59</v>
      </c>
      <c r="G37" s="71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27</v>
      </c>
      <c r="B38" s="92"/>
      <c r="C38" s="98">
        <f>SUM(C35:C36)-C37</f>
        <v>0</v>
      </c>
      <c r="D38" s="99"/>
      <c r="E38" s="23" t="s">
        <v>26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19</v>
      </c>
      <c r="F39" s="119">
        <f>IF(F37="현금(이체X)",F35,IF(F37="웹결제",ROUND(Sheet2!B5,-4),IF(F37="이체 및 현금영수증",F35+F35*10%,IF(F37="이체 및 세금계산서",F35+F35*10%,IF(F37="이체 및 세금계산서",F35+F35*10%,)))))-F38</f>
        <v>863500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56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0:F20"/>
    <mergeCell ref="E21:G22"/>
    <mergeCell ref="E33:G34"/>
    <mergeCell ref="C30:D30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21</v>
      </c>
      <c r="C1" t="s">
        <v>32</v>
      </c>
      <c r="D1" s="12" t="s">
        <v>34</v>
      </c>
      <c r="E1" s="12" t="s">
        <v>34</v>
      </c>
      <c r="F1" s="25"/>
    </row>
    <row r="2" spans="1:6">
      <c r="A2" t="s">
        <v>57</v>
      </c>
      <c r="B2" t="s">
        <v>17</v>
      </c>
      <c r="C2" t="s">
        <v>36</v>
      </c>
      <c r="D2" t="s">
        <v>33</v>
      </c>
    </row>
    <row r="3" spans="1:6">
      <c r="A3" t="s">
        <v>23</v>
      </c>
      <c r="B3" t="s">
        <v>29</v>
      </c>
      <c r="D3" s="13" t="s">
        <v>35</v>
      </c>
    </row>
    <row r="4" spans="1:6">
      <c r="A4" t="s">
        <v>24</v>
      </c>
      <c r="B4" s="11">
        <f>Sheet1!F35-(Sheet1!C35)</f>
        <v>785000</v>
      </c>
    </row>
    <row r="5" spans="1:6">
      <c r="A5" t="s">
        <v>37</v>
      </c>
      <c r="B5">
        <f>B4*1.12</f>
        <v>879200.00000000012</v>
      </c>
    </row>
    <row r="6" spans="1:6">
      <c r="A6" t="s">
        <v>58</v>
      </c>
    </row>
    <row r="7" spans="1:6">
      <c r="A7" t="s">
        <v>16</v>
      </c>
      <c r="B7" s="11">
        <v>60000</v>
      </c>
    </row>
    <row r="8" spans="1:6">
      <c r="A8" t="s">
        <v>44</v>
      </c>
      <c r="B8" s="11">
        <v>70000</v>
      </c>
    </row>
    <row r="9" spans="1:6">
      <c r="A9" t="s">
        <v>42</v>
      </c>
      <c r="B9" s="11">
        <v>80000</v>
      </c>
    </row>
    <row r="10" spans="1:6">
      <c r="A10" t="s">
        <v>43</v>
      </c>
      <c r="B10" s="11">
        <v>100000</v>
      </c>
    </row>
    <row r="11" spans="1:6">
      <c r="A11" t="s">
        <v>46</v>
      </c>
      <c r="B11" s="11">
        <v>151200</v>
      </c>
    </row>
    <row r="12" spans="1:6">
      <c r="A12" t="s">
        <v>45</v>
      </c>
      <c r="B12" s="11">
        <v>188000</v>
      </c>
    </row>
    <row r="13" spans="1:6">
      <c r="A13" t="s">
        <v>47</v>
      </c>
      <c r="B13" s="11">
        <v>194290</v>
      </c>
    </row>
    <row r="14" spans="1:6">
      <c r="A14" t="s">
        <v>48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2022-07-23T07:26:31Z</cp:lastPrinted>
  <dcterms:created xsi:type="dcterms:W3CDTF">2019-03-28T03:58:09Z</dcterms:created>
  <dcterms:modified xsi:type="dcterms:W3CDTF">2022-07-24T08:02:31Z</dcterms:modified>
</cp:coreProperties>
</file>