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2" documentId="8_{90D9FAC7-9F34-4FA4-81BD-5912AC1ECF2F}" xr6:coauthVersionLast="47" xr6:coauthVersionMax="47" xr10:uidLastSave="{1946152F-6288-4CDB-A884-6BE003536619}"/>
  <bookViews>
    <workbookView xWindow="1845" yWindow="900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<sst xmlns="http://schemas.openxmlformats.org/spreadsheetml/2006/main" count="86" uniqueCount="75">
  <si>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</si>
  <si>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</si>
  <si>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</si>
  <si>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</si>
  <si>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</si>
  <si>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</si>
  <si>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</si>
  <si>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</si>
  <si>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</si>
  <si>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</si>
  <si>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</si>
  <si>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</si>
  <si>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</si>
  <si>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</si>
  <si>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</si>
  <si>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</si>
  <si>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</si>
  <si>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</si>
  <si>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</si>
  <si>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</si>
  <si>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</si>
  <si>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</si>
  <si>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</si>
  <si>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</si>
  <si>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</si>
  <si>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</si>
  <si>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</si>
  <si>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</si>
  <si>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</si>
  <si>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</si>
  <si>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</si>
  <si>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</si>
  <si>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</si>
  <si>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</si>
  <si>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</si>
  <si>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</si>
  <si>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</si>
  <si>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</si>
  <si>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</si>
  <si>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</si>
  <si>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</si>
  <si>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</si>
  <si>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</si>
  <si>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</si>
  <si>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</si>
  <si>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</si>
  <si>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</si>
  <si>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</si>
  <si>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</si>
  <si>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</si>
  <si>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</si>
  <si>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</si>
  <si>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</si>
  <si>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</si>
  <si>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</si>
  <si>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</si>
  <si>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</si>
  <si>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</si>
  <si>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</si>
  <si>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코어i9-12세대 12900K (엘더레이크) (정품)</t>
    <phoneticPr fontId="1" type="noConversion"/>
  </si>
  <si>
    <t>삼성전자 PM9A1 M.2 NVMe 병행수입 (512GB)</t>
    <phoneticPr fontId="1" type="noConversion"/>
  </si>
  <si>
    <t>기존SSD보다 속도가 확실히 빠르고 삼성980pro랑 동급입니다( pro기준 150.000원 시작가격)가성비로  추천해드리겠습니다.</t>
    <phoneticPr fontId="1" type="noConversion"/>
  </si>
  <si>
    <t>Western Digital WD BLUE 7200/256M (WD20EZBX, 2TB)</t>
    <phoneticPr fontId="1" type="noConversion"/>
  </si>
  <si>
    <t>FSP HYDRO G PRO 1000W 80PLUS Gold Full Modular</t>
    <phoneticPr fontId="1" type="noConversion"/>
  </si>
  <si>
    <t>박준영 고객님</t>
    <phoneticPr fontId="1" type="noConversion"/>
  </si>
  <si>
    <t>기존메모리 32GBx4 128GB 구성</t>
    <phoneticPr fontId="1" type="noConversion"/>
  </si>
  <si>
    <t>기존 그래픽카드</t>
    <phoneticPr fontId="1" type="noConversion"/>
  </si>
  <si>
    <t>darkFlash DLX21 RGB MESH 강화유리 (블랙)</t>
    <phoneticPr fontId="1" type="noConversion"/>
  </si>
  <si>
    <t>조립(수냉 및 셋팅비)</t>
  </si>
  <si>
    <t>M/B</t>
    <phoneticPr fontId="1" type="noConversion"/>
  </si>
  <si>
    <t>MSI MAG Z690 토마호크 WIFI DDR4</t>
    <phoneticPr fontId="1" type="noConversion"/>
  </si>
  <si>
    <t>계약금</t>
    <phoneticPr fontId="1" type="noConversion"/>
  </si>
  <si>
    <t xml:space="preserve">에너맥스 LIQTECH II 360 ARGB </t>
    <phoneticPr fontId="1" type="noConversion"/>
  </si>
  <si>
    <t>/</t>
    <phoneticPr fontId="1" type="noConversion"/>
  </si>
  <si>
    <t>CPU쿨러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</si>
</sst>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C0000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64</v>
      </c>
      <c r="C1" s="46" t="s">
        <v>53</v>
      </c>
      <c r="D1" s="47"/>
      <c r="E1" s="104"/>
      <c r="F1" s="105"/>
      <c r="G1" s="105"/>
      <c r="H1" s="106"/>
    </row>
    <row r="2" spans="1:9" ht="22.5" customHeight="1">
      <c r="A2" s="15" t="s">
        <v>39</v>
      </c>
      <c r="B2" s="20">
        <v>1040313819</v>
      </c>
      <c r="C2" s="48"/>
      <c r="D2" s="49"/>
      <c r="E2" s="107"/>
      <c r="F2" s="108"/>
      <c r="G2" s="108"/>
      <c r="H2" s="109"/>
    </row>
    <row r="3" spans="1:9" ht="22.5" customHeight="1">
      <c r="A3" s="15" t="s">
        <v>40</v>
      </c>
      <c r="B3" s="17">
        <f ca="1">TODAY()</f>
        <v>44729</v>
      </c>
      <c r="C3" s="16" t="s">
        <v>41</v>
      </c>
      <c r="D3" s="19"/>
      <c r="E3" s="107"/>
      <c r="F3" s="108"/>
      <c r="G3" s="108"/>
      <c r="H3" s="109"/>
    </row>
    <row r="4" spans="1:9" ht="22.5" customHeight="1">
      <c r="A4" s="14" t="s">
        <v>38</v>
      </c>
      <c r="B4" s="52"/>
      <c r="C4" s="52"/>
      <c r="D4" s="53"/>
      <c r="E4" s="110"/>
      <c r="F4" s="111"/>
      <c r="G4" s="111"/>
      <c r="H4" s="112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59</v>
      </c>
      <c r="D6" s="62"/>
      <c r="E6" s="3" t="s">
        <v>6</v>
      </c>
      <c r="F6" s="6">
        <v>805000</v>
      </c>
      <c r="G6" s="3">
        <v>1</v>
      </c>
      <c r="H6" s="6">
        <f>F6*G6</f>
        <v>805000</v>
      </c>
      <c r="I6" s="2"/>
    </row>
    <row r="7" spans="1:9" ht="24" customHeight="1">
      <c r="A7" s="38"/>
      <c r="B7" s="39"/>
      <c r="C7" s="61" t="s">
        <v>73</v>
      </c>
      <c r="D7" s="62"/>
      <c r="E7" s="24"/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6" t="s">
        <v>72</v>
      </c>
      <c r="D8" s="117"/>
      <c r="E8" s="3" t="s">
        <v>74</v>
      </c>
      <c r="F8" s="6">
        <v>186000</v>
      </c>
      <c r="G8" s="3">
        <v>1</v>
      </c>
      <c r="H8" s="6">
        <f t="shared" si="0"/>
        <v>186000</v>
      </c>
      <c r="I8" s="2"/>
    </row>
    <row r="9" spans="1:9" ht="37.5" customHeight="1">
      <c r="A9" s="38"/>
      <c r="B9" s="39"/>
      <c r="C9" s="61" t="s">
        <v>70</v>
      </c>
      <c r="D9" s="62"/>
      <c r="E9" s="3" t="s">
        <v>69</v>
      </c>
      <c r="F9" s="6">
        <v>342000</v>
      </c>
      <c r="G9" s="3">
        <v>1</v>
      </c>
      <c r="H9" s="6">
        <f t="shared" si="0"/>
        <v>342000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8</v>
      </c>
      <c r="F10" s="6"/>
      <c r="G10" s="3"/>
      <c r="H10" s="6">
        <f t="shared" si="0"/>
        <v>0</v>
      </c>
      <c r="I10" s="2"/>
    </row>
    <row r="11" spans="1:9" ht="34.5" customHeight="1">
      <c r="A11" s="38"/>
      <c r="B11" s="39"/>
      <c r="C11" s="63" t="s">
        <v>61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60</v>
      </c>
      <c r="D12" s="62"/>
      <c r="E12" s="3" t="s">
        <v>9</v>
      </c>
      <c r="F12" s="6">
        <v>82000</v>
      </c>
      <c r="G12" s="3">
        <v>1</v>
      </c>
      <c r="H12" s="6">
        <f t="shared" si="0"/>
        <v>82000</v>
      </c>
      <c r="I12" s="2"/>
    </row>
    <row r="13" spans="1:9" ht="24" customHeight="1">
      <c r="A13" s="38"/>
      <c r="B13" s="39"/>
      <c r="C13" s="65" t="s">
        <v>62</v>
      </c>
      <c r="D13" s="66"/>
      <c r="E13" s="3" t="s">
        <v>57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10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38"/>
      <c r="B15" s="39"/>
      <c r="C15" s="32" t="s">
        <v>63</v>
      </c>
      <c r="D15" s="33"/>
      <c r="E15" s="3" t="s">
        <v>11</v>
      </c>
      <c r="F15" s="6">
        <v>199000</v>
      </c>
      <c r="G15" s="3">
        <v>1</v>
      </c>
      <c r="H15" s="6">
        <f t="shared" si="0"/>
        <v>199000</v>
      </c>
      <c r="I15" s="2"/>
    </row>
    <row r="16" spans="1:9" ht="24" customHeight="1">
      <c r="A16" s="38"/>
      <c r="B16" s="39"/>
      <c r="C16" s="57" t="s">
        <v>65</v>
      </c>
      <c r="D16" s="58"/>
      <c r="E16" s="3" t="s">
        <v>7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68</v>
      </c>
      <c r="D17" s="35"/>
      <c r="E17" s="4" t="s">
        <v>12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8"/>
      <c r="B18" s="39"/>
      <c r="C18" s="59" t="s">
        <v>49</v>
      </c>
      <c r="D18" s="60"/>
      <c r="E18" s="4" t="s">
        <v>20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13</v>
      </c>
      <c r="D20" s="54"/>
      <c r="E20" s="67">
        <f>SUM(H6:H19)</f>
        <v>1850000</v>
      </c>
      <c r="F20" s="67"/>
      <c r="G20" s="27">
        <v>1</v>
      </c>
      <c r="H20" s="115" t="s">
        <v>15</v>
      </c>
      <c r="I20" s="2"/>
    </row>
    <row r="21" spans="1:9" ht="12.75" customHeight="1">
      <c r="A21" s="42"/>
      <c r="B21" s="43"/>
      <c r="C21" s="54"/>
      <c r="D21" s="54"/>
      <c r="E21" s="67">
        <f>E20*G20</f>
        <v>1850000</v>
      </c>
      <c r="F21" s="67"/>
      <c r="G21" s="67"/>
      <c r="H21" s="115"/>
      <c r="I21" s="2"/>
    </row>
    <row r="22" spans="1:9" ht="12.75" customHeight="1">
      <c r="A22" s="42"/>
      <c r="B22" s="43"/>
      <c r="C22" s="54"/>
      <c r="D22" s="54"/>
      <c r="E22" s="67"/>
      <c r="F22" s="67"/>
      <c r="G22" s="67"/>
      <c r="H22" s="115"/>
      <c r="I22" s="2"/>
    </row>
    <row r="23" spans="1:9" ht="17.25" customHeight="1">
      <c r="A23" s="42"/>
      <c r="B23" s="43"/>
      <c r="C23" s="82" t="s">
        <v>18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71</v>
      </c>
      <c r="D24" s="33"/>
      <c r="E24" s="5" t="s">
        <v>71</v>
      </c>
      <c r="F24" s="6">
        <v>180000</v>
      </c>
      <c r="G24" s="3">
        <v>-1</v>
      </c>
      <c r="H24" s="6">
        <f>F24*G24</f>
        <v>-180000</v>
      </c>
      <c r="I24" s="2"/>
    </row>
    <row r="25" spans="1:9" ht="25.15" customHeight="1">
      <c r="A25" s="87"/>
      <c r="B25" s="88"/>
      <c r="C25" s="84"/>
      <c r="D25" s="33"/>
      <c r="E25" s="31" t="s">
        <v>52</v>
      </c>
      <c r="F25" s="6">
        <v>30000</v>
      </c>
      <c r="G25" s="3">
        <v>-1</v>
      </c>
      <c r="H25" s="6">
        <f t="shared" ref="H25:H32" si="1">F25*G25</f>
        <v>-30000</v>
      </c>
      <c r="I25" s="2"/>
    </row>
    <row r="26" spans="1:9">
      <c r="A26" s="89"/>
      <c r="B26" s="90"/>
      <c r="C26" s="84"/>
      <c r="D26" s="33"/>
      <c r="E26" s="5"/>
      <c r="F26" s="6"/>
      <c r="G26" s="3"/>
      <c r="H26" s="6">
        <f t="shared" si="1"/>
        <v>0</v>
      </c>
      <c r="I26" s="2"/>
    </row>
    <row r="27" spans="1:9">
      <c r="A27" s="89"/>
      <c r="B27" s="90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27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68">
        <f>SUM(H24:H32)</f>
        <v>-210000</v>
      </c>
      <c r="F33" s="69"/>
      <c r="G33" s="69"/>
      <c r="H33" s="113" t="s">
        <v>15</v>
      </c>
      <c r="I33" s="2"/>
    </row>
    <row r="34" spans="1:9" ht="14.25" customHeight="1">
      <c r="A34" s="95"/>
      <c r="B34" s="96"/>
      <c r="C34" s="80"/>
      <c r="D34" s="81"/>
      <c r="E34" s="70"/>
      <c r="F34" s="71"/>
      <c r="G34" s="71"/>
      <c r="H34" s="114"/>
      <c r="I34" s="2"/>
    </row>
    <row r="35" spans="1:9" ht="16.5" customHeight="1">
      <c r="A35" s="85" t="s">
        <v>30</v>
      </c>
      <c r="B35" s="86"/>
      <c r="C35" s="76"/>
      <c r="D35" s="77"/>
      <c r="E35" s="8" t="s">
        <v>4</v>
      </c>
      <c r="F35" s="120">
        <f>SUM(E21,E33)</f>
        <v>1640000</v>
      </c>
      <c r="G35" s="120"/>
      <c r="H35" s="9" t="s">
        <v>15</v>
      </c>
      <c r="I35" s="2"/>
    </row>
    <row r="36" spans="1:9" ht="16.5" customHeight="1">
      <c r="A36" s="85" t="s">
        <v>29</v>
      </c>
      <c r="B36" s="86"/>
      <c r="C36" s="74"/>
      <c r="D36" s="75"/>
      <c r="E36" s="8" t="s">
        <v>16</v>
      </c>
      <c r="F36" s="118">
        <f>F35*1.1-F35</f>
        <v>164000.00000000023</v>
      </c>
      <c r="G36" s="119"/>
      <c r="H36" s="10"/>
      <c r="I36" s="2"/>
    </row>
    <row r="37" spans="1:9" ht="17.25" customHeight="1">
      <c r="A37" s="85" t="s">
        <v>25</v>
      </c>
      <c r="B37" s="86"/>
      <c r="C37" s="98"/>
      <c r="D37" s="99"/>
      <c r="E37" s="8" t="s">
        <v>24</v>
      </c>
      <c r="F37" s="72" t="s">
        <v>56</v>
      </c>
      <c r="G37" s="73"/>
      <c r="H37" s="30"/>
      <c r="I37" s="2"/>
    </row>
    <row r="38" spans="1:9" ht="19.5" customHeight="1">
      <c r="A38" s="93" t="s">
        <v>26</v>
      </c>
      <c r="B38" s="94"/>
      <c r="C38" s="100">
        <f>SUM(C35:C36)-C37</f>
        <v>0</v>
      </c>
      <c r="D38" s="101"/>
      <c r="E38" s="23" t="s">
        <v>25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17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1804000</v>
      </c>
      <c r="G39" s="12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7" t="s">
        <v>58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19</v>
      </c>
      <c r="C1" t="s">
        <v>31</v>
      </c>
      <c r="D1" s="12" t="s">
        <v>33</v>
      </c>
      <c r="E1" s="12" t="s">
        <v>33</v>
      </c>
      <c r="F1" s="25"/>
    </row>
    <row r="2" spans="1:6">
      <c r="A2" t="s">
        <v>21</v>
      </c>
      <c r="B2" t="s">
        <v>15</v>
      </c>
      <c r="C2" t="s">
        <v>36</v>
      </c>
      <c r="D2" t="s">
        <v>32</v>
      </c>
    </row>
    <row r="3" spans="1:6">
      <c r="A3" t="s">
        <v>22</v>
      </c>
      <c r="B3" t="s">
        <v>28</v>
      </c>
      <c r="D3" s="13" t="s">
        <v>34</v>
      </c>
    </row>
    <row r="4" spans="1:6">
      <c r="A4" t="s">
        <v>23</v>
      </c>
      <c r="B4" s="11">
        <f>Sheet1!F35-(Sheet1!C35)</f>
        <v>1640000</v>
      </c>
    </row>
    <row r="5" spans="1:6">
      <c r="A5" t="s">
        <v>37</v>
      </c>
      <c r="B5">
        <f>B4*1.13</f>
        <v>1853199.9999999998</v>
      </c>
    </row>
    <row r="6" spans="1:6">
      <c r="A6" t="s">
        <v>35</v>
      </c>
    </row>
    <row r="7" spans="1:6">
      <c r="A7" t="s">
        <v>14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2022-06-15T01:14:06Z</cp:lastPrinted>
  <dcterms:created xsi:type="dcterms:W3CDTF">2019-03-28T03:58:09Z</dcterms:created>
  <dcterms:modified xsi:type="dcterms:W3CDTF">2022-06-17T03:52:43Z</dcterms:modified>
</cp:coreProperties>
</file>