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5_{F44B5153-0D2D-44F7-9F91-EAA9154EE9B9}" xr6:coauthVersionLast="47" xr6:coauthVersionMax="47" xr10:uidLastSave="{00000000-0000-0000-0000-000000000000}"/>
  <bookViews>
    <workbookView xWindow="5910" yWindow="1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<sst xmlns="http://schemas.openxmlformats.org/spreadsheetml/2006/main" count="84" uniqueCount="73">
  <si>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</si>
  <si>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</si>
  <si>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</si>
  <si>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</si>
  <si>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</si>
  <si>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</si>
  <si>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</si>
  <si>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</si>
  <si>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</si>
  <si>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</si>
  <si>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</si>
  <si>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</si>
  <si>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</si>
  <si>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</si>
  <si>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</si>
  <si>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</si>
  <si>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</si>
  <si>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</si>
  <si>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</si>
  <si>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</si>
  <si>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</si>
  <si>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</si>
  <si>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</si>
  <si>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</si>
  <si>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</si>
  <si>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</si>
  <si>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</si>
  <si>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</si>
  <si>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</si>
  <si>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</si>
  <si>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</si>
  <si>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</si>
  <si>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</si>
  <si>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</si>
  <si>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</si>
  <si>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</si>
  <si>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</si>
  <si>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</si>
  <si>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</si>
  <si>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</si>
  <si>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</si>
  <si>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</si>
  <si>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</si>
  <si>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</si>
  <si>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</si>
  <si>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</si>
  <si>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</si>
  <si>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</si>
  <si>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</si>
  <si>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</si>
  <si>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</si>
  <si>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</si>
  <si>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</si>
  <si>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</si>
  <si>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</si>
  <si>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</si>
  <si>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</si>
  <si>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</si>
  <si>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</si>
  <si>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</si>
  <si>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</si>
  <si>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</si>
  <si>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삼성전자 DDR4-3200 (8GB)</t>
    <phoneticPr fontId="1" type="noConversion"/>
  </si>
  <si>
    <t>MSI H510M-A PRO</t>
    <phoneticPr fontId="1" type="noConversion"/>
  </si>
  <si>
    <t>마이크로닉스 COOLMAX 가성비 NO.2</t>
    <phoneticPr fontId="1" type="noConversion"/>
  </si>
  <si>
    <t>잘만 정격500W</t>
    <phoneticPr fontId="1" type="noConversion"/>
  </si>
  <si>
    <t>속도빠른NVME  SK하이닉스 256G 기존대비 3-5배 빨라요.</t>
    <phoneticPr fontId="1" type="noConversion"/>
  </si>
  <si>
    <t>인텔 펜티엄 골드 G6405 (코멧레이크S 리프레시) (정품)</t>
    <phoneticPr fontId="1" type="noConversion"/>
  </si>
  <si>
    <t>인텔UHD610 내장그래픽탑재</t>
    <phoneticPr fontId="1" type="noConversion"/>
  </si>
  <si>
    <t>ODD</t>
    <phoneticPr fontId="1" type="noConversion"/>
  </si>
  <si>
    <t>/</t>
    <phoneticPr fontId="1" type="noConversion"/>
  </si>
  <si>
    <t>인텔i3-10세대 10105 (코멧레이크S 리프레시) (정품)</t>
    <phoneticPr fontId="1" type="noConversion"/>
  </si>
  <si>
    <t>네이버문의(창고입출고관리)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</si>
</sst>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고딕"/>
      <family val="1"/>
      <charset val="129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1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72</v>
      </c>
      <c r="C1" s="42" t="s">
        <v>56</v>
      </c>
      <c r="D1" s="43"/>
      <c r="E1" s="103"/>
      <c r="F1" s="104"/>
      <c r="G1" s="104"/>
      <c r="H1" s="105"/>
    </row>
    <row r="2" spans="1:9" ht="22.5" customHeight="1">
      <c r="A2" s="15" t="s">
        <v>42</v>
      </c>
      <c r="B2" s="20">
        <v>1031691117</v>
      </c>
      <c r="C2" s="44"/>
      <c r="D2" s="45"/>
      <c r="E2" s="106"/>
      <c r="F2" s="107"/>
      <c r="G2" s="107"/>
      <c r="H2" s="108"/>
    </row>
    <row r="3" spans="1:9" ht="22.5" customHeight="1">
      <c r="A3" s="15" t="s">
        <v>43</v>
      </c>
      <c r="B3" s="17">
        <f ca="1">TODAY()</f>
        <v>44688</v>
      </c>
      <c r="C3" s="16" t="s">
        <v>44</v>
      </c>
      <c r="D3" s="19"/>
      <c r="E3" s="106"/>
      <c r="F3" s="107"/>
      <c r="G3" s="107"/>
      <c r="H3" s="108"/>
    </row>
    <row r="4" spans="1:9" ht="22.5" customHeight="1">
      <c r="A4" s="14" t="s">
        <v>41</v>
      </c>
      <c r="B4" s="48"/>
      <c r="C4" s="48"/>
      <c r="D4" s="49"/>
      <c r="E4" s="109"/>
      <c r="F4" s="110"/>
      <c r="G4" s="110"/>
      <c r="H4" s="111"/>
    </row>
    <row r="5" spans="1:9">
      <c r="A5" s="46" t="s">
        <v>0</v>
      </c>
      <c r="B5" s="47"/>
      <c r="C5" s="46" t="s">
        <v>5</v>
      </c>
      <c r="D5" s="4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2" t="s">
        <v>57</v>
      </c>
      <c r="B6" s="33"/>
      <c r="C6" s="59" t="s">
        <v>67</v>
      </c>
      <c r="D6" s="60"/>
      <c r="E6" s="3" t="s">
        <v>6</v>
      </c>
      <c r="F6" s="6">
        <v>80000</v>
      </c>
      <c r="G6" s="3">
        <v>1</v>
      </c>
      <c r="H6" s="6">
        <f>F6*G6</f>
        <v>80000</v>
      </c>
      <c r="I6" s="2"/>
    </row>
    <row r="7" spans="1:9" ht="24" customHeight="1">
      <c r="A7" s="34"/>
      <c r="B7" s="35"/>
      <c r="C7" s="59" t="s">
        <v>71</v>
      </c>
      <c r="D7" s="60"/>
      <c r="E7" s="24" t="s">
        <v>13</v>
      </c>
      <c r="F7" s="6">
        <v>150000</v>
      </c>
      <c r="G7" s="3"/>
      <c r="H7" s="6">
        <f t="shared" ref="H7:H19" si="0">F7*G7</f>
        <v>0</v>
      </c>
      <c r="I7" s="2"/>
    </row>
    <row r="8" spans="1:9" ht="25.5" customHeight="1">
      <c r="A8" s="34"/>
      <c r="B8" s="35"/>
      <c r="C8" s="115" t="s">
        <v>63</v>
      </c>
      <c r="D8" s="116"/>
      <c r="E8" s="3" t="s">
        <v>7</v>
      </c>
      <c r="F8" s="6">
        <v>78000</v>
      </c>
      <c r="G8" s="3">
        <v>1</v>
      </c>
      <c r="H8" s="6">
        <f t="shared" si="0"/>
        <v>78000</v>
      </c>
      <c r="I8" s="2"/>
    </row>
    <row r="9" spans="1:9" ht="37.5" customHeight="1">
      <c r="A9" s="34"/>
      <c r="B9" s="35"/>
      <c r="C9" s="59" t="s">
        <v>62</v>
      </c>
      <c r="D9" s="60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4" customHeight="1">
      <c r="A10" s="34"/>
      <c r="B10" s="35"/>
      <c r="C10" s="59" t="s">
        <v>68</v>
      </c>
      <c r="D10" s="60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34.5" customHeight="1">
      <c r="A11" s="34"/>
      <c r="B11" s="35"/>
      <c r="C11" s="61" t="s">
        <v>70</v>
      </c>
      <c r="D11" s="62"/>
      <c r="E11" s="3" t="s">
        <v>69</v>
      </c>
      <c r="F11" s="6"/>
      <c r="G11" s="3"/>
      <c r="H11" s="6">
        <f t="shared" si="0"/>
        <v>0</v>
      </c>
      <c r="I11" s="2"/>
    </row>
    <row r="12" spans="1:9" ht="24" customHeight="1">
      <c r="A12" s="34"/>
      <c r="B12" s="35"/>
      <c r="C12" s="63" t="s">
        <v>66</v>
      </c>
      <c r="D12" s="60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34"/>
      <c r="B13" s="35"/>
      <c r="C13" s="53" t="s">
        <v>70</v>
      </c>
      <c r="D13" s="54"/>
      <c r="E13" s="3" t="s">
        <v>60</v>
      </c>
      <c r="F13" s="6"/>
      <c r="G13" s="3"/>
      <c r="H13" s="6">
        <f t="shared" si="0"/>
        <v>0</v>
      </c>
      <c r="I13" s="2"/>
    </row>
    <row r="14" spans="1:9" ht="29.25" customHeight="1">
      <c r="A14" s="34"/>
      <c r="B14" s="35"/>
      <c r="C14" s="53" t="s">
        <v>64</v>
      </c>
      <c r="D14" s="54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4"/>
      <c r="B15" s="35"/>
      <c r="C15" s="53" t="s">
        <v>65</v>
      </c>
      <c r="D15" s="54"/>
      <c r="E15" s="3" t="s">
        <v>12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34"/>
      <c r="B16" s="35"/>
      <c r="C16" s="55"/>
      <c r="D16" s="5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4"/>
      <c r="B17" s="35"/>
      <c r="C17" s="64" t="s">
        <v>17</v>
      </c>
      <c r="D17" s="6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4"/>
      <c r="B18" s="35"/>
      <c r="C18" s="57" t="s">
        <v>52</v>
      </c>
      <c r="D18" s="5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4"/>
      <c r="B19" s="35"/>
      <c r="C19" s="51"/>
      <c r="D19" s="52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36" t="s">
        <v>58</v>
      </c>
      <c r="B20" s="37"/>
      <c r="C20" s="50" t="s">
        <v>16</v>
      </c>
      <c r="D20" s="50"/>
      <c r="E20" s="66">
        <f>SUM(H6:H19)</f>
        <v>368000</v>
      </c>
      <c r="F20" s="66"/>
      <c r="G20" s="27">
        <v>1</v>
      </c>
      <c r="H20" s="114" t="s">
        <v>18</v>
      </c>
      <c r="I20" s="2"/>
    </row>
    <row r="21" spans="1:9" ht="12.75" customHeight="1">
      <c r="A21" s="38"/>
      <c r="B21" s="39"/>
      <c r="C21" s="50"/>
      <c r="D21" s="50"/>
      <c r="E21" s="66">
        <f>E20*G20</f>
        <v>368000</v>
      </c>
      <c r="F21" s="66"/>
      <c r="G21" s="66"/>
      <c r="H21" s="114"/>
      <c r="I21" s="2"/>
    </row>
    <row r="22" spans="1:9" ht="12.75" customHeight="1">
      <c r="A22" s="38"/>
      <c r="B22" s="39"/>
      <c r="C22" s="50"/>
      <c r="D22" s="50"/>
      <c r="E22" s="66"/>
      <c r="F22" s="66"/>
      <c r="G22" s="66"/>
      <c r="H22" s="114"/>
      <c r="I22" s="2"/>
    </row>
    <row r="23" spans="1:9" ht="17.25" customHeight="1">
      <c r="A23" s="38"/>
      <c r="B23" s="39"/>
      <c r="C23" s="81" t="s">
        <v>21</v>
      </c>
      <c r="D23" s="82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0"/>
      <c r="B24" s="41"/>
      <c r="C24" s="53"/>
      <c r="D24" s="54"/>
      <c r="E24" s="5"/>
      <c r="F24" s="6"/>
      <c r="G24" s="3"/>
      <c r="H24" s="6">
        <f>F24*G24</f>
        <v>0</v>
      </c>
      <c r="I24" s="2"/>
    </row>
    <row r="25" spans="1:9" ht="25.15" customHeight="1">
      <c r="A25" s="86"/>
      <c r="B25" s="87"/>
      <c r="C25" s="83"/>
      <c r="D25" s="54"/>
      <c r="E25" s="31"/>
      <c r="F25" s="6"/>
      <c r="G25" s="3"/>
      <c r="H25" s="6">
        <f t="shared" ref="H25:H32" si="1">F25*G25</f>
        <v>0</v>
      </c>
      <c r="I25" s="2"/>
    </row>
    <row r="26" spans="1:9">
      <c r="A26" s="88"/>
      <c r="B26" s="89"/>
      <c r="C26" s="83"/>
      <c r="D26" s="54"/>
      <c r="E26" s="5"/>
      <c r="F26" s="6"/>
      <c r="G26" s="3"/>
      <c r="H26" s="6">
        <f t="shared" si="1"/>
        <v>0</v>
      </c>
      <c r="I26" s="2"/>
    </row>
    <row r="27" spans="1:9">
      <c r="A27" s="88"/>
      <c r="B27" s="89"/>
      <c r="C27" s="64"/>
      <c r="D27" s="65"/>
      <c r="E27" s="5"/>
      <c r="F27" s="6"/>
      <c r="G27" s="3"/>
      <c r="H27" s="6">
        <f t="shared" si="1"/>
        <v>0</v>
      </c>
      <c r="I27" s="2"/>
    </row>
    <row r="28" spans="1:9">
      <c r="A28" s="88"/>
      <c r="B28" s="89"/>
      <c r="C28" s="64"/>
      <c r="D28" s="65"/>
      <c r="E28" s="5"/>
      <c r="F28" s="6"/>
      <c r="G28" s="3"/>
      <c r="H28" s="6">
        <f t="shared" si="1"/>
        <v>0</v>
      </c>
      <c r="I28" s="2"/>
    </row>
    <row r="29" spans="1:9">
      <c r="A29" s="88"/>
      <c r="B29" s="89"/>
      <c r="C29" s="64"/>
      <c r="D29" s="65"/>
      <c r="E29" s="5"/>
      <c r="F29" s="6"/>
      <c r="G29" s="3"/>
      <c r="H29" s="6">
        <f t="shared" si="1"/>
        <v>0</v>
      </c>
      <c r="I29" s="2"/>
    </row>
    <row r="30" spans="1:9">
      <c r="A30" s="88"/>
      <c r="B30" s="89"/>
      <c r="C30" s="64"/>
      <c r="D30" s="6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8"/>
      <c r="B31" s="89"/>
      <c r="C31" s="64"/>
      <c r="D31" s="65"/>
      <c r="E31" s="5"/>
      <c r="F31" s="6"/>
      <c r="G31" s="3"/>
      <c r="H31" s="6">
        <f t="shared" si="1"/>
        <v>0</v>
      </c>
      <c r="I31" s="2"/>
    </row>
    <row r="32" spans="1:9">
      <c r="A32" s="90"/>
      <c r="B32" s="91"/>
      <c r="C32" s="64"/>
      <c r="D32" s="65"/>
      <c r="E32" s="5"/>
      <c r="F32" s="6"/>
      <c r="G32" s="3"/>
      <c r="H32" s="6">
        <f t="shared" si="1"/>
        <v>0</v>
      </c>
      <c r="I32" s="2"/>
    </row>
    <row r="33" spans="1:9" ht="13.5" customHeight="1">
      <c r="A33" s="92" t="s">
        <v>30</v>
      </c>
      <c r="B33" s="93"/>
      <c r="C33" s="77" t="str">
        <f>IF(F37="현금(이체X)",Sheet2!C1,IF(F37="카드",Sheet2!C1,IF(F37="이체 및 현금영수증",Sheet2!C1,IF(F37="카드+현금",Sheet2!C2,IF(F37="이체 및 세금계산서",Sheet2!C1)))))</f>
        <v>선택사항</v>
      </c>
      <c r="D33" s="78"/>
      <c r="E33" s="67">
        <f>SUM(H24:H32)</f>
        <v>0</v>
      </c>
      <c r="F33" s="68"/>
      <c r="G33" s="68"/>
      <c r="H33" s="112" t="s">
        <v>18</v>
      </c>
      <c r="I33" s="2"/>
    </row>
    <row r="34" spans="1:9" ht="14.25" customHeight="1">
      <c r="A34" s="94"/>
      <c r="B34" s="95"/>
      <c r="C34" s="79"/>
      <c r="D34" s="80"/>
      <c r="E34" s="69"/>
      <c r="F34" s="70"/>
      <c r="G34" s="70"/>
      <c r="H34" s="113"/>
      <c r="I34" s="2"/>
    </row>
    <row r="35" spans="1:9" ht="16.5" customHeight="1">
      <c r="A35" s="84" t="s">
        <v>33</v>
      </c>
      <c r="B35" s="85"/>
      <c r="C35" s="75"/>
      <c r="D35" s="76"/>
      <c r="E35" s="8" t="s">
        <v>4</v>
      </c>
      <c r="F35" s="119">
        <f>SUM(E21,E33)</f>
        <v>368000</v>
      </c>
      <c r="G35" s="119"/>
      <c r="H35" s="9" t="s">
        <v>18</v>
      </c>
      <c r="I35" s="2"/>
    </row>
    <row r="36" spans="1:9" ht="16.5" customHeight="1">
      <c r="A36" s="84" t="s">
        <v>32</v>
      </c>
      <c r="B36" s="85"/>
      <c r="C36" s="73"/>
      <c r="D36" s="74"/>
      <c r="E36" s="8" t="s">
        <v>19</v>
      </c>
      <c r="F36" s="117">
        <f>F35*1.1-F35</f>
        <v>36800.000000000058</v>
      </c>
      <c r="G36" s="118"/>
      <c r="H36" s="10"/>
      <c r="I36" s="2"/>
    </row>
    <row r="37" spans="1:9" ht="17.25" customHeight="1">
      <c r="A37" s="84" t="s">
        <v>28</v>
      </c>
      <c r="B37" s="85"/>
      <c r="C37" s="97"/>
      <c r="D37" s="98"/>
      <c r="E37" s="8" t="s">
        <v>27</v>
      </c>
      <c r="F37" s="71" t="s">
        <v>59</v>
      </c>
      <c r="G37" s="72"/>
      <c r="H37" s="30"/>
      <c r="I37" s="2"/>
    </row>
    <row r="38" spans="1:9" ht="19.5" customHeight="1">
      <c r="A38" s="92" t="s">
        <v>29</v>
      </c>
      <c r="B38" s="93"/>
      <c r="C38" s="99">
        <f>SUM(C35:C36)-C37</f>
        <v>0</v>
      </c>
      <c r="D38" s="100"/>
      <c r="E38" s="23" t="s">
        <v>28</v>
      </c>
      <c r="F38" s="121"/>
      <c r="G38" s="122"/>
      <c r="H38" s="123"/>
      <c r="I38" s="2"/>
    </row>
    <row r="39" spans="1:9" ht="20.25" customHeight="1">
      <c r="A39" s="94"/>
      <c r="B39" s="95"/>
      <c r="C39" s="101"/>
      <c r="D39" s="102"/>
      <c r="E39" s="28" t="s">
        <v>20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404800</v>
      </c>
      <c r="G39" s="120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6" t="s">
        <v>61</v>
      </c>
      <c r="F41" s="96"/>
      <c r="G41" s="96"/>
      <c r="H41" s="96"/>
      <c r="I41" s="2"/>
    </row>
    <row r="42" spans="1:9">
      <c r="C42" s="2"/>
      <c r="D42" s="2"/>
      <c r="E42" s="96"/>
      <c r="F42" s="96"/>
      <c r="G42" s="96"/>
      <c r="H42" s="96"/>
      <c r="I42" s="2"/>
    </row>
    <row r="43" spans="1:9">
      <c r="C43" s="2"/>
      <c r="D43" s="2"/>
      <c r="E43" s="96"/>
      <c r="F43" s="96"/>
      <c r="G43" s="96"/>
      <c r="H43" s="96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368000</v>
      </c>
    </row>
    <row r="5" spans="1:6">
      <c r="A5" t="s">
        <v>40</v>
      </c>
      <c r="B5">
        <f>B4*1.13</f>
        <v>415839.99999999994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2021-07-10T07:01:15Z</cp:lastPrinted>
  <dcterms:created xsi:type="dcterms:W3CDTF">2019-03-28T03:58:09Z</dcterms:created>
  <dcterms:modified xsi:type="dcterms:W3CDTF">2022-05-07T08:39:50Z</dcterms:modified>
</cp:coreProperties>
</file>