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4F16DBB-5BE7-4D27-A2E6-08361ACA91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<sst xmlns="http://schemas.openxmlformats.org/spreadsheetml/2006/main" count="71" uniqueCount="62">
  <si>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</si>
  <si>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</si>
  <si>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</si>
  <si>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</si>
  <si>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</si>
  <si>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</si>
  <si>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</si>
  <si>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</si>
  <si>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</si>
  <si>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</si>
  <si>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</si>
  <si>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</si>
  <si>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</si>
  <si>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</si>
  <si>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</si>
  <si>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</si>
  <si>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</si>
  <si>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</si>
  <si>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</si>
  <si>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</si>
  <si>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</si>
  <si>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</si>
  <si>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</si>
  <si>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</si>
  <si>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</si>
  <si>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</si>
  <si>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</si>
  <si>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</si>
  <si>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</si>
  <si>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</si>
  <si>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</si>
  <si>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</si>
  <si>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</si>
  <si>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</si>
  <si>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</si>
  <si>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</si>
  <si>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</si>
  <si>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</si>
  <si>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</si>
  <si>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</si>
  <si>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</si>
  <si>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</si>
  <si>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</si>
  <si>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</si>
  <si>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</si>
  <si>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</si>
  <si>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</si>
  <si>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</si>
  <si>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</si>
  <si>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</si>
  <si>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</si>
  <si>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</si>
  <si>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</si>
  <si>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</si>
  <si>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이유민 고객님(업그레이드)</t>
    <phoneticPr fontId="1" type="noConversion"/>
  </si>
  <si>
    <t>SSD</t>
    <phoneticPr fontId="1" type="noConversion"/>
  </si>
  <si>
    <t>PM9A1 M.2 NVMe 병행수입 (1TB)</t>
    <phoneticPr fontId="1" type="noConversion"/>
  </si>
  <si>
    <t>시스템쿨러</t>
    <phoneticPr fontId="1" type="noConversion"/>
  </si>
  <si>
    <t>전면 120MM 기존꺼제거후 새상품교체</t>
    <phoneticPr fontId="1" type="noConversion"/>
  </si>
  <si>
    <t>이체 및 현금영수증</t>
  </si>
  <si>
    <t>기타</t>
    <phoneticPr fontId="1" type="noConversion"/>
  </si>
  <si>
    <t>안쪽과 PC내부 및 라디에이터 전면 먼지제거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</si>
</sst>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L15" sqref="L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47</v>
      </c>
      <c r="B1" s="23" t="s">
        <v>54</v>
      </c>
      <c r="C1" s="44" t="s">
        <v>51</v>
      </c>
      <c r="D1" s="45"/>
      <c r="E1" s="103"/>
      <c r="F1" s="104"/>
      <c r="G1" s="104"/>
      <c r="H1" s="105"/>
    </row>
    <row r="2" spans="1:9" ht="22.5" customHeight="1">
      <c r="A2" s="15" t="s">
        <v>33</v>
      </c>
      <c r="B2" s="22">
        <v>1031149694</v>
      </c>
      <c r="C2" s="46"/>
      <c r="D2" s="47"/>
      <c r="E2" s="106"/>
      <c r="F2" s="107"/>
      <c r="G2" s="107"/>
      <c r="H2" s="108"/>
    </row>
    <row r="3" spans="1:9" ht="22.5" customHeight="1">
      <c r="A3" s="15" t="s">
        <v>34</v>
      </c>
      <c r="B3" s="17">
        <f ca="1">TODAY()</f>
        <v>44643</v>
      </c>
      <c r="C3" s="16" t="s">
        <v>35</v>
      </c>
      <c r="D3" s="21"/>
      <c r="E3" s="106"/>
      <c r="F3" s="107"/>
      <c r="G3" s="107"/>
      <c r="H3" s="108"/>
    </row>
    <row r="4" spans="1:9" ht="22.5" customHeight="1">
      <c r="A4" s="14" t="s">
        <v>32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52</v>
      </c>
      <c r="B6" s="35"/>
      <c r="C6" s="61" t="s">
        <v>56</v>
      </c>
      <c r="D6" s="62"/>
      <c r="E6" s="3" t="s">
        <v>55</v>
      </c>
      <c r="F6" s="6">
        <v>175000</v>
      </c>
      <c r="G6" s="3">
        <v>1</v>
      </c>
      <c r="H6" s="6">
        <f>F6*G6</f>
        <v>175000</v>
      </c>
      <c r="I6" s="2"/>
    </row>
    <row r="7" spans="1:9" ht="24" customHeight="1">
      <c r="A7" s="36"/>
      <c r="B7" s="37"/>
      <c r="C7" s="61" t="s">
        <v>58</v>
      </c>
      <c r="D7" s="62"/>
      <c r="E7" s="26" t="s">
        <v>57</v>
      </c>
      <c r="F7" s="6">
        <v>6000</v>
      </c>
      <c r="G7" s="3">
        <v>3</v>
      </c>
      <c r="H7" s="6">
        <f t="shared" ref="H7:H19" si="0">F7*G7</f>
        <v>18000</v>
      </c>
      <c r="I7" s="2"/>
    </row>
    <row r="8" spans="1:9" ht="25.5" customHeight="1">
      <c r="A8" s="36"/>
      <c r="B8" s="37"/>
      <c r="C8" s="115"/>
      <c r="D8" s="116"/>
      <c r="E8" s="3"/>
      <c r="F8" s="6"/>
      <c r="G8" s="3"/>
      <c r="H8" s="6">
        <f t="shared" si="0"/>
        <v>0</v>
      </c>
      <c r="I8" s="2"/>
    </row>
    <row r="9" spans="1:9" ht="37.5" customHeight="1">
      <c r="A9" s="36"/>
      <c r="B9" s="37"/>
      <c r="C9" s="61" t="s">
        <v>61</v>
      </c>
      <c r="D9" s="62"/>
      <c r="E9" s="3" t="s">
        <v>60</v>
      </c>
      <c r="F9" s="6">
        <v>0</v>
      </c>
      <c r="G9" s="3">
        <v>1</v>
      </c>
      <c r="H9" s="6">
        <f t="shared" si="0"/>
        <v>0</v>
      </c>
      <c r="I9" s="2"/>
    </row>
    <row r="10" spans="1:9" ht="24" customHeight="1">
      <c r="A10" s="36"/>
      <c r="B10" s="37"/>
      <c r="C10" s="61"/>
      <c r="D10" s="62"/>
      <c r="E10" s="3"/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/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50</v>
      </c>
      <c r="D12" s="62"/>
      <c r="E12" s="3"/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49</v>
      </c>
      <c r="D13" s="56"/>
      <c r="E13" s="3"/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/>
      <c r="D14" s="56"/>
      <c r="E14" s="3"/>
      <c r="F14" s="6"/>
      <c r="G14" s="3"/>
      <c r="H14" s="6">
        <f t="shared" si="0"/>
        <v>0</v>
      </c>
      <c r="I14" s="2"/>
    </row>
    <row r="15" spans="1:9" ht="24" customHeight="1">
      <c r="A15" s="36"/>
      <c r="B15" s="37"/>
      <c r="C15" s="55"/>
      <c r="D15" s="56"/>
      <c r="E15" s="3"/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7" t="s">
        <v>50</v>
      </c>
      <c r="D16" s="58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36</v>
      </c>
      <c r="E17" s="4" t="s">
        <v>6</v>
      </c>
      <c r="F17" s="7">
        <v>20000</v>
      </c>
      <c r="G17" s="4">
        <v>1</v>
      </c>
      <c r="H17" s="6">
        <f t="shared" si="0"/>
        <v>20000</v>
      </c>
      <c r="I17" s="2"/>
    </row>
    <row r="18" spans="1:9">
      <c r="A18" s="36"/>
      <c r="B18" s="37"/>
      <c r="C18" s="59" t="s">
        <v>44</v>
      </c>
      <c r="D18" s="60"/>
      <c r="E18" s="4" t="s">
        <v>14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48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53</v>
      </c>
      <c r="B20" s="39"/>
      <c r="C20" s="52" t="s">
        <v>7</v>
      </c>
      <c r="D20" s="52"/>
      <c r="E20" s="67">
        <f>SUM(H6:H19)</f>
        <v>213000</v>
      </c>
      <c r="F20" s="67"/>
      <c r="G20" s="29">
        <v>1</v>
      </c>
      <c r="H20" s="114" t="s">
        <v>9</v>
      </c>
      <c r="I20" s="2"/>
    </row>
    <row r="21" spans="1:9" ht="12.75" customHeight="1">
      <c r="A21" s="40"/>
      <c r="B21" s="41"/>
      <c r="C21" s="52"/>
      <c r="D21" s="52"/>
      <c r="E21" s="67">
        <f>E20*G20</f>
        <v>213000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12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21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9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24</v>
      </c>
      <c r="B35" s="75"/>
      <c r="C35" s="88"/>
      <c r="D35" s="89"/>
      <c r="E35" s="8" t="s">
        <v>4</v>
      </c>
      <c r="F35" s="119">
        <f>SUM(E21,E33)</f>
        <v>213000</v>
      </c>
      <c r="G35" s="119"/>
      <c r="H35" s="9" t="s">
        <v>9</v>
      </c>
      <c r="I35" s="2"/>
    </row>
    <row r="36" spans="1:9" ht="16.5" customHeight="1">
      <c r="A36" s="74" t="s">
        <v>23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10</v>
      </c>
      <c r="F36" s="117">
        <f>F35*1.1-F35</f>
        <v>21300.000000000029</v>
      </c>
      <c r="G36" s="118"/>
      <c r="H36" s="10"/>
      <c r="I36" s="2"/>
    </row>
    <row r="37" spans="1:9" ht="17.25" customHeight="1">
      <c r="A37" s="74" t="s">
        <v>19</v>
      </c>
      <c r="B37" s="75"/>
      <c r="C37" s="97"/>
      <c r="D37" s="98"/>
      <c r="E37" s="8" t="s">
        <v>18</v>
      </c>
      <c r="F37" s="72" t="s">
        <v>59</v>
      </c>
      <c r="G37" s="73"/>
      <c r="H37" s="32"/>
      <c r="I37" s="2"/>
    </row>
    <row r="38" spans="1:9" ht="19.5" customHeight="1">
      <c r="A38" s="82" t="s">
        <v>20</v>
      </c>
      <c r="B38" s="83"/>
      <c r="C38" s="99">
        <f>SUM(C35:C36)-C37</f>
        <v>0</v>
      </c>
      <c r="D38" s="100"/>
      <c r="E38" s="25" t="s">
        <v>19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11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234300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13</v>
      </c>
      <c r="C1" t="s">
        <v>25</v>
      </c>
      <c r="D1" s="12" t="s">
        <v>27</v>
      </c>
      <c r="E1" s="27" t="s">
        <v>46</v>
      </c>
      <c r="F1" s="27"/>
    </row>
    <row r="2" spans="1:6">
      <c r="A2" t="s">
        <v>15</v>
      </c>
      <c r="B2" t="s">
        <v>9</v>
      </c>
      <c r="C2" t="s">
        <v>30</v>
      </c>
      <c r="D2" t="s">
        <v>26</v>
      </c>
    </row>
    <row r="3" spans="1:6">
      <c r="A3" t="s">
        <v>16</v>
      </c>
      <c r="B3" t="s">
        <v>22</v>
      </c>
      <c r="D3" s="13" t="s">
        <v>28</v>
      </c>
    </row>
    <row r="4" spans="1:6">
      <c r="A4" t="s">
        <v>17</v>
      </c>
      <c r="B4" s="11">
        <f>Sheet1!F35-(Sheet1!C35)</f>
        <v>213000</v>
      </c>
    </row>
    <row r="5" spans="1:6">
      <c r="A5" t="s">
        <v>31</v>
      </c>
      <c r="B5">
        <f>B4*1.13</f>
        <v>240689.99999999997</v>
      </c>
    </row>
    <row r="6" spans="1:6">
      <c r="A6" t="s">
        <v>29</v>
      </c>
    </row>
    <row r="7" spans="1:6">
      <c r="A7" t="s">
        <v>8</v>
      </c>
      <c r="B7" s="11">
        <v>60000</v>
      </c>
    </row>
    <row r="8" spans="1:6">
      <c r="A8" t="s">
        <v>39</v>
      </c>
      <c r="B8" s="11">
        <v>70000</v>
      </c>
    </row>
    <row r="9" spans="1:6">
      <c r="A9" t="s">
        <v>37</v>
      </c>
      <c r="B9" s="11">
        <v>80000</v>
      </c>
    </row>
    <row r="10" spans="1:6">
      <c r="A10" t="s">
        <v>38</v>
      </c>
      <c r="B10" s="11">
        <v>100000</v>
      </c>
    </row>
    <row r="11" spans="1:6">
      <c r="A11" t="s">
        <v>41</v>
      </c>
      <c r="B11" s="11">
        <v>151200</v>
      </c>
    </row>
    <row r="12" spans="1:6">
      <c r="A12" t="s">
        <v>40</v>
      </c>
      <c r="B12" s="11">
        <v>188000</v>
      </c>
    </row>
    <row r="13" spans="1:6">
      <c r="A13" t="s">
        <v>42</v>
      </c>
      <c r="B13" s="11">
        <v>194290</v>
      </c>
    </row>
    <row r="14" spans="1:6">
      <c r="A14" t="s">
        <v>43</v>
      </c>
      <c r="B14" s="11">
        <v>359000</v>
      </c>
    </row>
    <row r="15" spans="1:6">
      <c r="A15" t="s">
        <v>45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2022-03-23T06:25:47Z</cp:lastPrinted>
  <dcterms:created xsi:type="dcterms:W3CDTF">2019-03-28T03:58:09Z</dcterms:created>
  <dcterms:modified xsi:type="dcterms:W3CDTF">2022-03-23T06:27:55Z</dcterms:modified>
</cp:coreProperties>
</file>