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98CA4A5F-18E7-4719-9706-4D4DE071B5DC}" xr6:coauthVersionLast="47" xr6:coauthVersionMax="47" xr10:uidLastSave="{74032723-3543-4B6A-90ED-14744F66C592}"/>
  <bookViews>
    <workbookView xWindow="4440" yWindow="75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<sst xmlns="http://schemas.openxmlformats.org/spreadsheetml/2006/main" count="79" uniqueCount="66">
  <si>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</si>
  <si>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</si>
  <si>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</si>
  <si>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</si>
  <si>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</si>
  <si>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</si>
  <si>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</si>
  <si>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</si>
  <si>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</si>
  <si>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</si>
  <si>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</si>
  <si>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</si>
  <si>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</si>
  <si>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</si>
  <si>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</si>
  <si>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</si>
  <si>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</si>
  <si>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</si>
  <si>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</si>
  <si>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</si>
  <si>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</si>
  <si>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</si>
  <si>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</si>
  <si>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</si>
  <si>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</si>
  <si>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</si>
  <si>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</si>
  <si>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</si>
  <si>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</si>
  <si>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</si>
  <si>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</si>
  <si>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</si>
  <si>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</si>
  <si>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</si>
  <si>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</si>
  <si>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</si>
  <si>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</si>
  <si>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</si>
  <si>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</si>
  <si>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</si>
  <si>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</si>
  <si>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</si>
  <si>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</si>
  <si>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</si>
  <si>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</si>
  <si>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</si>
  <si>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</si>
  <si>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</si>
  <si>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</si>
  <si>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</si>
  <si>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</si>
  <si>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강창호 고객님</t>
    <phoneticPr fontId="1" type="noConversion"/>
  </si>
  <si>
    <t>사무용 중고컴퓨터 램4G포함</t>
    <phoneticPr fontId="1" type="noConversion"/>
  </si>
  <si>
    <t>중고pc</t>
    <phoneticPr fontId="1" type="noConversion"/>
  </si>
  <si>
    <t>기가랜케이블 20M</t>
    <phoneticPr fontId="1" type="noConversion"/>
  </si>
  <si>
    <t>기가랜케이블 3M</t>
    <phoneticPr fontId="1" type="noConversion"/>
  </si>
  <si>
    <t>기가랜케이블2M</t>
    <phoneticPr fontId="1" type="noConversion"/>
  </si>
  <si>
    <t>멀티탭 개별5구3M</t>
    <phoneticPr fontId="1" type="noConversion"/>
  </si>
  <si>
    <t>A604MU공유기</t>
    <phoneticPr fontId="1" type="noConversion"/>
  </si>
  <si>
    <t>일반멀티텝2구5M</t>
    <phoneticPr fontId="1" type="noConversion"/>
  </si>
  <si>
    <t>스테레오케이블</t>
    <phoneticPr fontId="1" type="noConversion"/>
  </si>
  <si>
    <t>컴퓨터 파워케이블</t>
    <phoneticPr fontId="1" type="noConversion"/>
  </si>
  <si>
    <t>랜선</t>
    <phoneticPr fontId="1" type="noConversion"/>
  </si>
  <si>
    <t>멀티탭</t>
    <phoneticPr fontId="1" type="noConversion"/>
  </si>
  <si>
    <t>공유기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</si>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</sst>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51</v>
      </c>
      <c r="C1" s="110" t="s">
        <v>47</v>
      </c>
      <c r="D1" s="111"/>
      <c r="E1" s="44"/>
      <c r="F1" s="45"/>
      <c r="G1" s="45"/>
      <c r="H1" s="46"/>
    </row>
    <row r="2" spans="1:9" ht="22.5" customHeight="1">
      <c r="A2" s="15" t="s">
        <v>32</v>
      </c>
      <c r="B2" s="22"/>
      <c r="C2" s="112"/>
      <c r="D2" s="113"/>
      <c r="E2" s="47"/>
      <c r="F2" s="48"/>
      <c r="G2" s="48"/>
      <c r="H2" s="49"/>
    </row>
    <row r="3" spans="1:9" ht="22.5" customHeight="1">
      <c r="A3" s="15" t="s">
        <v>33</v>
      </c>
      <c r="B3" s="17">
        <f ca="1">TODAY()</f>
        <v>44613</v>
      </c>
      <c r="C3" s="16" t="s">
        <v>34</v>
      </c>
      <c r="D3" s="21"/>
      <c r="E3" s="47"/>
      <c r="F3" s="48"/>
      <c r="G3" s="48"/>
      <c r="H3" s="49"/>
    </row>
    <row r="4" spans="1:9" ht="22.5" customHeight="1">
      <c r="A4" s="14" t="s">
        <v>31</v>
      </c>
      <c r="B4" s="114"/>
      <c r="C4" s="114"/>
      <c r="D4" s="115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0" t="s">
        <v>48</v>
      </c>
      <c r="B6" s="101"/>
      <c r="C6" s="58" t="s">
        <v>52</v>
      </c>
      <c r="D6" s="59"/>
      <c r="E6" s="3" t="s">
        <v>53</v>
      </c>
      <c r="F6" s="6">
        <v>170000</v>
      </c>
      <c r="G6" s="3">
        <v>4</v>
      </c>
      <c r="H6" s="6">
        <f>F6*G6</f>
        <v>680000</v>
      </c>
      <c r="I6" s="2"/>
    </row>
    <row r="7" spans="1:9" ht="24" customHeight="1">
      <c r="A7" s="102"/>
      <c r="B7" s="103"/>
      <c r="C7" s="60" t="s">
        <v>54</v>
      </c>
      <c r="D7" s="59"/>
      <c r="E7" s="26" t="s">
        <v>62</v>
      </c>
      <c r="F7" s="6">
        <v>15000</v>
      </c>
      <c r="G7" s="3">
        <v>2</v>
      </c>
      <c r="H7" s="6">
        <f t="shared" ref="H7:H19" si="0">F7*G7</f>
        <v>30000</v>
      </c>
      <c r="I7" s="2"/>
    </row>
    <row r="8" spans="1:9" ht="25.5" customHeight="1">
      <c r="A8" s="102"/>
      <c r="B8" s="103"/>
      <c r="C8" s="61" t="s">
        <v>55</v>
      </c>
      <c r="D8" s="62"/>
      <c r="E8" s="3" t="s">
        <v>62</v>
      </c>
      <c r="F8" s="6">
        <v>3000</v>
      </c>
      <c r="G8" s="3">
        <v>2</v>
      </c>
      <c r="H8" s="6">
        <f t="shared" si="0"/>
        <v>6000</v>
      </c>
      <c r="I8" s="2"/>
    </row>
    <row r="9" spans="1:9" ht="37.5" customHeight="1">
      <c r="A9" s="102"/>
      <c r="B9" s="103"/>
      <c r="C9" s="60" t="s">
        <v>56</v>
      </c>
      <c r="D9" s="59"/>
      <c r="E9" s="3" t="s">
        <v>62</v>
      </c>
      <c r="F9" s="6">
        <v>2000</v>
      </c>
      <c r="G9" s="3">
        <v>2</v>
      </c>
      <c r="H9" s="6">
        <f t="shared" si="0"/>
        <v>4000</v>
      </c>
      <c r="I9" s="2"/>
    </row>
    <row r="10" spans="1:9" ht="24" customHeight="1">
      <c r="A10" s="102"/>
      <c r="B10" s="103"/>
      <c r="C10" s="60" t="s">
        <v>57</v>
      </c>
      <c r="D10" s="59"/>
      <c r="E10" s="3" t="s">
        <v>63</v>
      </c>
      <c r="F10" s="6">
        <v>20000</v>
      </c>
      <c r="G10" s="3">
        <v>2</v>
      </c>
      <c r="H10" s="6">
        <f t="shared" si="0"/>
        <v>40000</v>
      </c>
      <c r="I10" s="2"/>
    </row>
    <row r="11" spans="1:9" ht="34.5" customHeight="1">
      <c r="A11" s="102"/>
      <c r="B11" s="103"/>
      <c r="C11" s="123" t="s">
        <v>58</v>
      </c>
      <c r="D11" s="124"/>
      <c r="E11" s="3" t="s">
        <v>64</v>
      </c>
      <c r="F11" s="6">
        <v>40000</v>
      </c>
      <c r="G11" s="3">
        <v>2</v>
      </c>
      <c r="H11" s="6">
        <f t="shared" si="0"/>
        <v>80000</v>
      </c>
      <c r="I11" s="2"/>
    </row>
    <row r="12" spans="1:9" ht="24" customHeight="1">
      <c r="A12" s="102"/>
      <c r="B12" s="103"/>
      <c r="C12" s="60" t="s">
        <v>59</v>
      </c>
      <c r="D12" s="59"/>
      <c r="E12" s="3" t="s">
        <v>63</v>
      </c>
      <c r="F12" s="6">
        <v>10000</v>
      </c>
      <c r="G12" s="3">
        <v>1</v>
      </c>
      <c r="H12" s="6">
        <f t="shared" si="0"/>
        <v>10000</v>
      </c>
      <c r="I12" s="2"/>
    </row>
    <row r="13" spans="1:9" ht="24" customHeight="1">
      <c r="A13" s="102"/>
      <c r="B13" s="103"/>
      <c r="C13" s="95" t="s">
        <v>60</v>
      </c>
      <c r="D13" s="96"/>
      <c r="E13" s="3" t="s">
        <v>65</v>
      </c>
      <c r="F13" s="6">
        <v>6000</v>
      </c>
      <c r="G13" s="3">
        <v>4</v>
      </c>
      <c r="H13" s="6">
        <f t="shared" si="0"/>
        <v>24000</v>
      </c>
      <c r="I13" s="2"/>
    </row>
    <row r="14" spans="1:9" ht="29.25" customHeight="1">
      <c r="A14" s="102"/>
      <c r="B14" s="103"/>
      <c r="C14" s="95" t="s">
        <v>61</v>
      </c>
      <c r="D14" s="96"/>
      <c r="E14" s="3" t="s">
        <v>65</v>
      </c>
      <c r="F14" s="6">
        <v>0</v>
      </c>
      <c r="G14" s="3">
        <v>4</v>
      </c>
      <c r="H14" s="6">
        <f t="shared" si="0"/>
        <v>0</v>
      </c>
      <c r="I14" s="2"/>
    </row>
    <row r="15" spans="1:9" ht="24" customHeight="1">
      <c r="A15" s="102"/>
      <c r="B15" s="103"/>
      <c r="C15" s="95"/>
      <c r="D15" s="96"/>
      <c r="E15" s="3"/>
      <c r="F15" s="6"/>
      <c r="G15" s="3"/>
      <c r="H15" s="6">
        <f t="shared" si="0"/>
        <v>0</v>
      </c>
      <c r="I15" s="2"/>
    </row>
    <row r="16" spans="1:9" ht="24" customHeight="1">
      <c r="A16" s="102"/>
      <c r="B16" s="103"/>
      <c r="C16" s="119" t="s">
        <v>46</v>
      </c>
      <c r="D16" s="120"/>
      <c r="E16" s="3"/>
      <c r="F16" s="6"/>
      <c r="G16" s="3"/>
      <c r="H16" s="6">
        <f t="shared" si="0"/>
        <v>0</v>
      </c>
      <c r="I16" s="2"/>
    </row>
    <row r="17" spans="1:9">
      <c r="A17" s="102"/>
      <c r="B17" s="103"/>
      <c r="C17" s="20"/>
      <c r="D17" s="19"/>
      <c r="E17" s="4"/>
      <c r="F17" s="7"/>
      <c r="G17" s="4"/>
      <c r="H17" s="6">
        <f t="shared" si="0"/>
        <v>0</v>
      </c>
      <c r="I17" s="2"/>
    </row>
    <row r="18" spans="1:9">
      <c r="A18" s="102"/>
      <c r="B18" s="103"/>
      <c r="C18" s="121" t="s">
        <v>42</v>
      </c>
      <c r="D18" s="122"/>
      <c r="E18" s="4" t="s">
        <v>13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117"/>
      <c r="D19" s="118"/>
      <c r="E19" s="4" t="s">
        <v>45</v>
      </c>
      <c r="F19" s="7">
        <v>92000</v>
      </c>
      <c r="G19" s="4">
        <v>-1</v>
      </c>
      <c r="H19" s="6">
        <f t="shared" si="0"/>
        <v>-92000</v>
      </c>
      <c r="I19" s="2"/>
    </row>
    <row r="20" spans="1:9" ht="12.75" customHeight="1">
      <c r="A20" s="104" t="s">
        <v>49</v>
      </c>
      <c r="B20" s="105"/>
      <c r="C20" s="116" t="s">
        <v>6</v>
      </c>
      <c r="D20" s="116"/>
      <c r="E20" s="70">
        <f>SUM(H6:H19)</f>
        <v>782000</v>
      </c>
      <c r="F20" s="70"/>
      <c r="G20" s="29">
        <v>1</v>
      </c>
      <c r="H20" s="55" t="s">
        <v>8</v>
      </c>
      <c r="I20" s="2"/>
    </row>
    <row r="21" spans="1:9" ht="12.75" customHeight="1">
      <c r="A21" s="106"/>
      <c r="B21" s="107"/>
      <c r="C21" s="116"/>
      <c r="D21" s="116"/>
      <c r="E21" s="70">
        <f>E20*G20</f>
        <v>782000</v>
      </c>
      <c r="F21" s="70"/>
      <c r="G21" s="70"/>
      <c r="H21" s="55"/>
      <c r="I21" s="2"/>
    </row>
    <row r="22" spans="1:9" ht="12.75" customHeight="1">
      <c r="A22" s="106"/>
      <c r="B22" s="107"/>
      <c r="C22" s="116"/>
      <c r="D22" s="116"/>
      <c r="E22" s="70"/>
      <c r="F22" s="70"/>
      <c r="G22" s="70"/>
      <c r="H22" s="55"/>
      <c r="I22" s="2"/>
    </row>
    <row r="23" spans="1:9" ht="17.25" customHeight="1">
      <c r="A23" s="106"/>
      <c r="B23" s="107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95"/>
      <c r="D24" s="96"/>
      <c r="E24" s="5"/>
      <c r="F24" s="6"/>
      <c r="G24" s="3"/>
      <c r="H24" s="6">
        <f>F24*G24</f>
        <v>0</v>
      </c>
      <c r="I24" s="2"/>
    </row>
    <row r="25" spans="1:9" ht="25.15" customHeight="1">
      <c r="A25" s="7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0"/>
      <c r="C25" s="97"/>
      <c r="D25" s="96"/>
      <c r="E25" s="33"/>
      <c r="F25" s="6"/>
      <c r="G25" s="3"/>
      <c r="H25" s="6">
        <f t="shared" ref="H25:H32" si="1">F25*G25</f>
        <v>0</v>
      </c>
      <c r="I25" s="2"/>
    </row>
    <row r="26" spans="1:9">
      <c r="A26" s="81"/>
      <c r="B26" s="82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81"/>
      <c r="B27" s="82"/>
      <c r="C27" s="98"/>
      <c r="D27" s="99"/>
      <c r="E27" s="5"/>
      <c r="F27" s="6"/>
      <c r="G27" s="3"/>
      <c r="H27" s="6">
        <f t="shared" si="1"/>
        <v>0</v>
      </c>
      <c r="I27" s="2"/>
    </row>
    <row r="28" spans="1:9">
      <c r="A28" s="81"/>
      <c r="B28" s="82"/>
      <c r="C28" s="98"/>
      <c r="D28" s="99"/>
      <c r="E28" s="5"/>
      <c r="F28" s="6"/>
      <c r="G28" s="3"/>
      <c r="H28" s="6">
        <f t="shared" si="1"/>
        <v>0</v>
      </c>
      <c r="I28" s="2"/>
    </row>
    <row r="29" spans="1:9">
      <c r="A29" s="81"/>
      <c r="B29" s="82"/>
      <c r="C29" s="98"/>
      <c r="D29" s="99"/>
      <c r="E29" s="5"/>
      <c r="F29" s="6"/>
      <c r="G29" s="3"/>
      <c r="H29" s="6">
        <f t="shared" si="1"/>
        <v>0</v>
      </c>
      <c r="I29" s="2"/>
    </row>
    <row r="30" spans="1:9">
      <c r="A30" s="81"/>
      <c r="B30" s="82"/>
      <c r="C30" s="98"/>
      <c r="D30" s="9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1"/>
      <c r="B31" s="82"/>
      <c r="C31" s="98"/>
      <c r="D31" s="99"/>
      <c r="E31" s="5"/>
      <c r="F31" s="6"/>
      <c r="G31" s="3"/>
      <c r="H31" s="6">
        <f t="shared" si="1"/>
        <v>0</v>
      </c>
      <c r="I31" s="2"/>
    </row>
    <row r="32" spans="1:9">
      <c r="A32" s="83"/>
      <c r="B32" s="84"/>
      <c r="C32" s="98"/>
      <c r="D32" s="99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20</v>
      </c>
      <c r="B33" s="35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1">
        <f>SUM(H24:H32)</f>
        <v>0</v>
      </c>
      <c r="F33" s="72"/>
      <c r="G33" s="72"/>
      <c r="H33" s="53" t="s">
        <v>8</v>
      </c>
      <c r="I33" s="2"/>
    </row>
    <row r="34" spans="1:9" ht="14.25" customHeight="1">
      <c r="A34" s="36"/>
      <c r="B34" s="37"/>
      <c r="C34" s="91"/>
      <c r="D34" s="92"/>
      <c r="E34" s="73"/>
      <c r="F34" s="74"/>
      <c r="G34" s="74"/>
      <c r="H34" s="54"/>
      <c r="I34" s="2"/>
    </row>
    <row r="35" spans="1:9" ht="16.5" customHeight="1">
      <c r="A35" s="77" t="s">
        <v>23</v>
      </c>
      <c r="B35" s="78"/>
      <c r="C35" s="87"/>
      <c r="D35" s="88"/>
      <c r="E35" s="8" t="s">
        <v>4</v>
      </c>
      <c r="F35" s="65">
        <f>SUM(E21,E33)</f>
        <v>782000</v>
      </c>
      <c r="G35" s="65"/>
      <c r="H35" s="9" t="s">
        <v>8</v>
      </c>
      <c r="I35" s="2"/>
    </row>
    <row r="36" spans="1:9" ht="16.5" customHeight="1">
      <c r="A36" s="77" t="s">
        <v>22</v>
      </c>
      <c r="B36" s="78"/>
      <c r="C36" s="85"/>
      <c r="D36" s="86"/>
      <c r="E36" s="8" t="s">
        <v>9</v>
      </c>
      <c r="F36" s="63">
        <f>F35*1.1-F35</f>
        <v>78200.000000000116</v>
      </c>
      <c r="G36" s="64"/>
      <c r="H36" s="10"/>
      <c r="I36" s="2"/>
    </row>
    <row r="37" spans="1:9" ht="17.25" customHeight="1">
      <c r="A37" s="77" t="s">
        <v>18</v>
      </c>
      <c r="B37" s="78"/>
      <c r="C37" s="38"/>
      <c r="D37" s="39"/>
      <c r="E37" s="8" t="s">
        <v>17</v>
      </c>
      <c r="F37" s="75" t="s">
        <v>50</v>
      </c>
      <c r="G37" s="76"/>
      <c r="H37" s="32"/>
      <c r="I37" s="2"/>
    </row>
    <row r="38" spans="1:9" ht="19.5" customHeight="1">
      <c r="A38" s="34" t="s">
        <v>19</v>
      </c>
      <c r="B38" s="35"/>
      <c r="C38" s="40">
        <f>SUM(C35:C36)-C37</f>
        <v>0</v>
      </c>
      <c r="D38" s="41"/>
      <c r="E38" s="25" t="s">
        <v>18</v>
      </c>
      <c r="F38" s="67"/>
      <c r="G38" s="68"/>
      <c r="H38" s="69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6">
        <f>IF(F37="현금(이체X)",F35,IF(F37="카드",ROUND(Sheet2!B5,-4),IF(F37="이체 및 현금영수증",F35+F35*10%,IF(F37="이체 및 세금계산서",F35+F35*10%,IF(F37="이체 및 세금계산서",F35+F35*10%,)))))-F38</f>
        <v>860200</v>
      </c>
      <c r="G39" s="66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24</v>
      </c>
      <c r="D1" s="12" t="s">
        <v>26</v>
      </c>
      <c r="E1" s="12" t="s">
        <v>26</v>
      </c>
      <c r="F1" s="27"/>
    </row>
    <row r="2" spans="1:6">
      <c r="A2" t="s">
        <v>14</v>
      </c>
      <c r="B2" t="s">
        <v>8</v>
      </c>
      <c r="C2" t="s">
        <v>29</v>
      </c>
      <c r="D2" t="s">
        <v>25</v>
      </c>
    </row>
    <row r="3" spans="1:6">
      <c r="A3" t="s">
        <v>15</v>
      </c>
      <c r="B3" t="s">
        <v>21</v>
      </c>
      <c r="D3" s="13" t="s">
        <v>27</v>
      </c>
    </row>
    <row r="4" spans="1:6">
      <c r="A4" t="s">
        <v>16</v>
      </c>
      <c r="B4" s="11">
        <f>Sheet1!F35-(Sheet1!C35)</f>
        <v>782000</v>
      </c>
    </row>
    <row r="5" spans="1:6">
      <c r="A5" t="s">
        <v>30</v>
      </c>
      <c r="B5">
        <f>B4*1.13</f>
        <v>883659.99999999988</v>
      </c>
    </row>
    <row r="6" spans="1:6">
      <c r="A6" t="s">
        <v>28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2022-02-21T03:10:40Z</dcterms:modified>
</cp:coreProperties>
</file>