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1547038-12F7-4E6B-A20F-385EF23A8AA6}" xr6:coauthVersionLast="47" xr6:coauthVersionMax="47" xr10:uidLastSave="{00000000-0000-0000-0000-000000000000}"/>
  <bookViews>
    <workbookView xWindow="3510" yWindow="351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<sst xmlns="http://schemas.openxmlformats.org/spreadsheetml/2006/main" count="84" uniqueCount="75">
  <si>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</si>
  <si>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</si>
  <si>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</si>
  <si>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</si>
  <si>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</si>
  <si>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</si>
  <si>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</si>
  <si>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</si>
  <si>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</si>
  <si>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</si>
  <si>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</si>
  <si>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</si>
  <si>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</si>
  <si>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</si>
  <si>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</si>
  <si>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</si>
  <si>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</si>
  <si>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</si>
  <si>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</si>
  <si>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</si>
  <si>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</si>
  <si>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</si>
  <si>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</si>
  <si>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</si>
  <si>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</si>
  <si>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</si>
  <si>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</si>
  <si>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</si>
  <si>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</si>
  <si>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</si>
  <si>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</si>
  <si>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</si>
  <si>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</si>
  <si>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</si>
  <si>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</si>
  <si>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</si>
  <si>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</si>
  <si>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</si>
  <si>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</si>
  <si>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</si>
  <si>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</si>
  <si>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</si>
  <si>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</si>
  <si>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</si>
  <si>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</si>
  <si>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</si>
  <si>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</si>
  <si>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</si>
  <si>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</si>
  <si>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</si>
  <si>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</si>
  <si>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</si>
  <si>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</si>
  <si>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</si>
  <si>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</si>
  <si>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</si>
  <si>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</si>
  <si>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</si>
  <si>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</si>
  <si>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</si>
  <si>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</si>
  <si>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</si>
  <si>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</si>
  <si>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/</t>
    <phoneticPr fontId="1" type="noConversion"/>
  </si>
  <si>
    <t>이체 및 세금계산서</t>
  </si>
  <si>
    <t>인텔정품쿨러탑재</t>
    <phoneticPr fontId="1" type="noConversion"/>
  </si>
  <si>
    <t>MSI H510M-A PRO</t>
    <phoneticPr fontId="1" type="noConversion"/>
  </si>
  <si>
    <t>삼성전자 DDR4-3200 (16GB)</t>
    <phoneticPr fontId="1" type="noConversion"/>
  </si>
  <si>
    <t>Western Digital WD BLUE SN550 M.2 NVMe (500GB)</t>
    <phoneticPr fontId="1" type="noConversion"/>
  </si>
  <si>
    <t>Western Digital WD BLUE 7200/256M (WD20EZBX, 2TB)</t>
    <phoneticPr fontId="1" type="noConversion"/>
  </si>
  <si>
    <t>앱코 커넬케이스 (강화유리)</t>
    <phoneticPr fontId="1" type="noConversion"/>
  </si>
  <si>
    <t>마이크로닉스 COOLMAX 정격600W</t>
    <phoneticPr fontId="1" type="noConversion"/>
  </si>
  <si>
    <t>윤자원고객님</t>
    <phoneticPr fontId="1" type="noConversion"/>
  </si>
  <si>
    <t>인텔 코어i3-10세대 10105F 코멧레이크</t>
    <phoneticPr fontId="1" type="noConversion"/>
  </si>
  <si>
    <t>GIGABYTE 라데온 RX 6500 XT EAGLE D6 4GB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</si>
</sst>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9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72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44608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115" t="s">
        <v>73</v>
      </c>
      <c r="D6" s="62"/>
      <c r="E6" s="3" t="s">
        <v>6</v>
      </c>
      <c r="F6" s="6">
        <v>105000</v>
      </c>
      <c r="G6" s="3">
        <v>1</v>
      </c>
      <c r="H6" s="6">
        <f>F6*G6</f>
        <v>105000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6" t="s">
        <v>66</v>
      </c>
      <c r="D8" s="117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36"/>
      <c r="B9" s="37"/>
      <c r="C9" s="61" t="s">
        <v>67</v>
      </c>
      <c r="D9" s="62"/>
      <c r="E9" s="3" t="s">
        <v>8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74</v>
      </c>
      <c r="D10" s="62"/>
      <c r="E10" s="3" t="s">
        <v>9</v>
      </c>
      <c r="F10" s="6">
        <v>385000</v>
      </c>
      <c r="G10" s="3">
        <v>1</v>
      </c>
      <c r="H10" s="6">
        <f t="shared" si="0"/>
        <v>385000</v>
      </c>
      <c r="I10" s="2"/>
    </row>
    <row r="11" spans="1:9" ht="34.5" customHeight="1">
      <c r="A11" s="36"/>
      <c r="B11" s="37"/>
      <c r="C11" s="63" t="s">
        <v>68</v>
      </c>
      <c r="D11" s="64"/>
      <c r="E11" s="3" t="s">
        <v>10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4" customHeight="1">
      <c r="A12" s="36"/>
      <c r="B12" s="37"/>
      <c r="C12" s="61" t="s">
        <v>69</v>
      </c>
      <c r="D12" s="62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36"/>
      <c r="B13" s="37"/>
      <c r="C13" s="55" t="s">
        <v>63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70</v>
      </c>
      <c r="D14" s="56"/>
      <c r="E14" s="3" t="s">
        <v>13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912000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912000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20">
        <f>SUM(E21,E33)</f>
        <v>912000</v>
      </c>
      <c r="G35" s="120"/>
      <c r="H35" s="9" t="s">
        <v>20</v>
      </c>
      <c r="I35" s="2"/>
    </row>
    <row r="36" spans="1:9" ht="16.5" customHeight="1">
      <c r="A36" s="74" t="s">
        <v>34</v>
      </c>
      <c r="B36" s="75"/>
      <c r="C36" s="86"/>
      <c r="D36" s="87"/>
      <c r="E36" s="8" t="s">
        <v>21</v>
      </c>
      <c r="F36" s="118">
        <f>F35*1.1-F35</f>
        <v>91200.000000000116</v>
      </c>
      <c r="G36" s="119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2"/>
      <c r="G38" s="123"/>
      <c r="H38" s="124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1">
        <f>IF(F37="현금(이체X)",F35,IF(F37="카드",ROUND(Sheet2!B5,-4),IF(F37="이체 및 현금영수증",F35+F35*10%,IF(F37="이체 및 세금계산서",F35+F35*10%,IF(F37="이체 및 세금계산서",F35+F35*10%,)))))-F38</f>
        <v>1003200</v>
      </c>
      <c r="G39" s="121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912000</v>
      </c>
    </row>
    <row r="5" spans="1:6">
      <c r="A5" t="s">
        <v>42</v>
      </c>
      <c r="B5">
        <f>B4*1.13</f>
        <v>1030559.9999999999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2022-02-16T07:20:40Z</cp:lastPrinted>
  <dcterms:created xsi:type="dcterms:W3CDTF">2019-03-28T03:58:09Z</dcterms:created>
  <dcterms:modified xsi:type="dcterms:W3CDTF">2022-02-16T07:31:46Z</dcterms:modified>
</cp:coreProperties>
</file>