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8" documentId="8_{B5920EED-9967-486F-BCC3-9C26E38CDB0B}" xr6:coauthVersionLast="47" xr6:coauthVersionMax="47" xr10:uidLastSave="{17B84362-6D78-4CCB-A5DC-5004170927B6}"/>
  <bookViews>
    <workbookView xWindow="3210" yWindow="0" windowWidth="21600" windowHeight="14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<sst xmlns="http://schemas.openxmlformats.org/spreadsheetml/2006/main" count="88" uniqueCount="81">
  <si>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</si>
  <si>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</si>
  <si>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</si>
  <si>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</si>
  <si>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</si>
  <si>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</si>
  <si>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</si>
  <si>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</si>
  <si>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</si>
  <si>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</si>
  <si>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</si>
  <si>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</si>
  <si>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</si>
  <si>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</si>
  <si>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</si>
  <si>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</si>
  <si>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</si>
  <si>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</si>
  <si>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</si>
  <si>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</si>
  <si>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</si>
  <si>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</si>
  <si>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</si>
  <si>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</si>
  <si>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</si>
  <si>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</si>
  <si>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</si>
  <si>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</si>
  <si>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</si>
  <si>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</si>
  <si>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</si>
  <si>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</si>
  <si>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</si>
  <si>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</si>
  <si>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</si>
  <si>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</si>
  <si>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</si>
  <si>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</si>
  <si>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</si>
  <si>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</si>
  <si>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</si>
  <si>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</si>
  <si>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</si>
  <si>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</si>
  <si>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</si>
  <si>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</si>
  <si>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</si>
  <si>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</si>
  <si>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</si>
  <si>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</si>
  <si>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</si>
  <si>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</si>
  <si>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</si>
  <si>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</si>
  <si>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</si>
  <si>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</si>
  <si>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</si>
  <si>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</si>
  <si>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</si>
  <si>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</si>
  <si>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</si>
  <si>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</si>
  <si>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인텔i3-10세대 10105F (코멧레이크S 리프레시)</t>
    <phoneticPr fontId="1" type="noConversion"/>
  </si>
  <si>
    <t>인텔 정품쿨러탑재</t>
    <phoneticPr fontId="1" type="noConversion"/>
  </si>
  <si>
    <t>MSI H510M-A PRO</t>
    <phoneticPr fontId="1" type="noConversion"/>
  </si>
  <si>
    <t>삼성전자 DDR4-3200 (8GB)</t>
    <phoneticPr fontId="1" type="noConversion"/>
  </si>
  <si>
    <t>GAINWARD 지포스 GT1030 D4 2GB</t>
    <phoneticPr fontId="1" type="noConversion"/>
  </si>
  <si>
    <t>잘만 EcoMax 500W</t>
    <phoneticPr fontId="1" type="noConversion"/>
  </si>
  <si>
    <t>이체 및 현금영수증</t>
  </si>
  <si>
    <t>DAVEN KAISER AIR 강화유리 (화이트)</t>
    <phoneticPr fontId="1" type="noConversion"/>
  </si>
  <si>
    <t>Western Digital WD BLUE 7200/64M (WD10EZEX, 1TB)</t>
    <phoneticPr fontId="1" type="noConversion"/>
  </si>
  <si>
    <t>한성 TFG27F16V 1500R 리얼 165 게이밍 무결점</t>
    <phoneticPr fontId="1" type="noConversion"/>
  </si>
  <si>
    <t>구분</t>
    <phoneticPr fontId="1" type="noConversion"/>
  </si>
  <si>
    <t>모니터</t>
    <phoneticPr fontId="1" type="noConversion"/>
  </si>
  <si>
    <t>게이밍 장패드 서비스</t>
    <phoneticPr fontId="1" type="noConversion"/>
  </si>
  <si>
    <t>장패드</t>
    <phoneticPr fontId="1" type="noConversion"/>
  </si>
  <si>
    <t>선택사항 하드</t>
    <phoneticPr fontId="1" type="noConversion"/>
  </si>
  <si>
    <t>할인금</t>
    <phoneticPr fontId="1" type="noConversion"/>
  </si>
  <si>
    <t>한성모니터 단가조정</t>
    <phoneticPr fontId="1" type="noConversion"/>
  </si>
  <si>
    <t>Western Digital WD SN530 M.2 NVMe 256G</t>
    <phoneticPr fontId="1" type="noConversion"/>
  </si>
  <si>
    <t>송상준 고객님 소개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</si>
</sst>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HY헤드라인M"/>
      <family val="1"/>
      <charset val="129"/>
    </font>
    <font>
      <sz val="9"/>
      <color rgb="FFFF0000"/>
      <name val="HY헤드라인M"/>
      <family val="1"/>
      <charset val="129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3" t="s">
        <v>80</v>
      </c>
      <c r="C1" s="114" t="s">
        <v>59</v>
      </c>
      <c r="D1" s="115"/>
      <c r="E1" s="45"/>
      <c r="F1" s="46"/>
      <c r="G1" s="46"/>
      <c r="H1" s="47"/>
    </row>
    <row r="2" spans="1:9" ht="22.5" customHeight="1">
      <c r="A2" s="15" t="s">
        <v>42</v>
      </c>
      <c r="B2" s="22">
        <v>1024138238</v>
      </c>
      <c r="C2" s="116"/>
      <c r="D2" s="117"/>
      <c r="E2" s="48"/>
      <c r="F2" s="49"/>
      <c r="G2" s="49"/>
      <c r="H2" s="50"/>
    </row>
    <row r="3" spans="1:9" ht="22.5" customHeight="1">
      <c r="A3" s="15" t="s">
        <v>43</v>
      </c>
      <c r="B3" s="17">
        <f ca="1">TODAY()</f>
        <v>44749</v>
      </c>
      <c r="C3" s="16" t="s">
        <v>44</v>
      </c>
      <c r="D3" s="21"/>
      <c r="E3" s="48"/>
      <c r="F3" s="49"/>
      <c r="G3" s="49"/>
      <c r="H3" s="50"/>
    </row>
    <row r="4" spans="1:9" ht="22.5" customHeight="1">
      <c r="A4" s="14" t="s">
        <v>41</v>
      </c>
      <c r="B4" s="118"/>
      <c r="C4" s="118"/>
      <c r="D4" s="119"/>
      <c r="E4" s="51"/>
      <c r="F4" s="52"/>
      <c r="G4" s="52"/>
      <c r="H4" s="53"/>
    </row>
    <row r="5" spans="1:9">
      <c r="A5" s="57" t="s">
        <v>0</v>
      </c>
      <c r="B5" s="58"/>
      <c r="C5" s="57" t="s">
        <v>5</v>
      </c>
      <c r="D5" s="5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4" t="s">
        <v>60</v>
      </c>
      <c r="B6" s="105"/>
      <c r="C6" s="59" t="s">
        <v>62</v>
      </c>
      <c r="D6" s="60"/>
      <c r="E6" s="3" t="s">
        <v>6</v>
      </c>
      <c r="F6" s="6">
        <v>100000</v>
      </c>
      <c r="G6" s="3">
        <v>1</v>
      </c>
      <c r="H6" s="6">
        <f>F6*G6</f>
        <v>100000</v>
      </c>
      <c r="I6" s="2"/>
    </row>
    <row r="7" spans="1:9" ht="24" customHeight="1">
      <c r="A7" s="106"/>
      <c r="B7" s="107"/>
      <c r="C7" s="59" t="s">
        <v>63</v>
      </c>
      <c r="D7" s="60"/>
      <c r="E7" s="26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6"/>
      <c r="B8" s="107"/>
      <c r="C8" s="61" t="s">
        <v>64</v>
      </c>
      <c r="D8" s="62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6"/>
      <c r="B9" s="107"/>
      <c r="C9" s="59" t="s">
        <v>65</v>
      </c>
      <c r="D9" s="60"/>
      <c r="E9" s="3" t="s">
        <v>8</v>
      </c>
      <c r="F9" s="6">
        <v>43500</v>
      </c>
      <c r="G9" s="3">
        <v>2</v>
      </c>
      <c r="H9" s="6">
        <f t="shared" si="0"/>
        <v>87000</v>
      </c>
      <c r="I9" s="2"/>
    </row>
    <row r="10" spans="1:9" ht="24" customHeight="1">
      <c r="A10" s="106"/>
      <c r="B10" s="107"/>
      <c r="C10" s="59" t="s">
        <v>66</v>
      </c>
      <c r="D10" s="60"/>
      <c r="E10" s="3" t="s">
        <v>9</v>
      </c>
      <c r="F10" s="6">
        <v>131000</v>
      </c>
      <c r="G10" s="3">
        <v>1</v>
      </c>
      <c r="H10" s="6">
        <f t="shared" si="0"/>
        <v>131000</v>
      </c>
      <c r="I10" s="2"/>
    </row>
    <row r="11" spans="1:9" ht="34.5" customHeight="1">
      <c r="A11" s="106"/>
      <c r="B11" s="107"/>
      <c r="C11" s="127" t="s">
        <v>79</v>
      </c>
      <c r="D11" s="128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4" customHeight="1">
      <c r="A12" s="106"/>
      <c r="B12" s="107"/>
      <c r="C12" s="59" t="s">
        <v>70</v>
      </c>
      <c r="D12" s="60"/>
      <c r="E12" s="3" t="s">
        <v>76</v>
      </c>
      <c r="F12" s="6">
        <v>52000</v>
      </c>
      <c r="G12" s="3">
        <v>1</v>
      </c>
      <c r="H12" s="6">
        <f t="shared" si="0"/>
        <v>52000</v>
      </c>
      <c r="I12" s="2"/>
    </row>
    <row r="13" spans="1:9" ht="24" customHeight="1">
      <c r="A13" s="106"/>
      <c r="B13" s="107"/>
      <c r="C13" s="95"/>
      <c r="D13" s="96"/>
      <c r="E13" s="3"/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69</v>
      </c>
      <c r="D14" s="96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6"/>
      <c r="B15" s="107"/>
      <c r="C15" s="95" t="s">
        <v>67</v>
      </c>
      <c r="D15" s="96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6"/>
      <c r="B16" s="107"/>
      <c r="C16" s="123" t="s">
        <v>58</v>
      </c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20"/>
      <c r="D17" s="19" t="s">
        <v>45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6"/>
      <c r="B18" s="107"/>
      <c r="C18" s="125" t="s">
        <v>53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1"/>
      <c r="D19" s="122"/>
      <c r="E19" s="4" t="s">
        <v>57</v>
      </c>
      <c r="F19" s="7"/>
      <c r="G19" s="4"/>
      <c r="H19" s="6">
        <f t="shared" si="0"/>
        <v>0</v>
      </c>
      <c r="I19" s="2"/>
    </row>
    <row r="20" spans="1:9" ht="12.75" customHeight="1">
      <c r="A20" s="108" t="s">
        <v>61</v>
      </c>
      <c r="B20" s="109"/>
      <c r="C20" s="120" t="s">
        <v>16</v>
      </c>
      <c r="D20" s="120"/>
      <c r="E20" s="70">
        <f>SUM(H6:H19)</f>
        <v>635000</v>
      </c>
      <c r="F20" s="70"/>
      <c r="G20" s="29">
        <v>1</v>
      </c>
      <c r="H20" s="56" t="s">
        <v>18</v>
      </c>
      <c r="I20" s="2"/>
    </row>
    <row r="21" spans="1:9" ht="12.75" customHeight="1">
      <c r="A21" s="110"/>
      <c r="B21" s="111"/>
      <c r="C21" s="120"/>
      <c r="D21" s="120"/>
      <c r="E21" s="70">
        <f>E20*G20</f>
        <v>635000</v>
      </c>
      <c r="F21" s="70"/>
      <c r="G21" s="70"/>
      <c r="H21" s="56"/>
      <c r="I21" s="2"/>
    </row>
    <row r="22" spans="1:9" ht="12.75" customHeight="1">
      <c r="A22" s="110"/>
      <c r="B22" s="111"/>
      <c r="C22" s="120"/>
      <c r="D22" s="120"/>
      <c r="E22" s="70"/>
      <c r="F22" s="70"/>
      <c r="G22" s="70"/>
      <c r="H22" s="56"/>
      <c r="I22" s="2"/>
    </row>
    <row r="23" spans="1:9" ht="17.25" customHeight="1">
      <c r="A23" s="110"/>
      <c r="B23" s="111"/>
      <c r="C23" s="93" t="s">
        <v>21</v>
      </c>
      <c r="D23" s="94"/>
      <c r="E23" s="18" t="s">
        <v>72</v>
      </c>
      <c r="F23" s="18" t="s">
        <v>2</v>
      </c>
      <c r="G23" s="18" t="s">
        <v>3</v>
      </c>
      <c r="H23" s="18"/>
      <c r="I23" s="2"/>
    </row>
    <row r="24" spans="1:9" ht="27" customHeight="1">
      <c r="A24" s="112"/>
      <c r="B24" s="113"/>
      <c r="C24" s="95" t="s">
        <v>71</v>
      </c>
      <c r="D24" s="96"/>
      <c r="E24" s="5" t="s">
        <v>73</v>
      </c>
      <c r="F24" s="6">
        <v>260000</v>
      </c>
      <c r="G24" s="3">
        <v>1</v>
      </c>
      <c r="H24" s="6">
        <f>F24*G24</f>
        <v>260000</v>
      </c>
      <c r="I24" s="2"/>
    </row>
    <row r="25" spans="1:9" ht="25.15" customHeight="1">
      <c r="A25" s="7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0"/>
      <c r="C25" s="97" t="s">
        <v>74</v>
      </c>
      <c r="D25" s="96"/>
      <c r="E25" s="33" t="s">
        <v>75</v>
      </c>
      <c r="F25" s="6">
        <v>0</v>
      </c>
      <c r="G25" s="3">
        <v>1</v>
      </c>
      <c r="H25" s="34">
        <f>F25*G25</f>
        <v>0</v>
      </c>
      <c r="I25" s="2"/>
    </row>
    <row r="26" spans="1:9">
      <c r="A26" s="81"/>
      <c r="B26" s="82"/>
      <c r="C26" s="98" t="s">
        <v>78</v>
      </c>
      <c r="D26" s="99"/>
      <c r="E26" s="5" t="s">
        <v>77</v>
      </c>
      <c r="F26" s="6">
        <v>10000</v>
      </c>
      <c r="G26" s="3">
        <v>-1</v>
      </c>
      <c r="H26" s="6">
        <f t="shared" ref="H26:H32" si="1">F26*G26</f>
        <v>-10000</v>
      </c>
      <c r="I26" s="2"/>
    </row>
    <row r="27" spans="1:9">
      <c r="A27" s="81"/>
      <c r="B27" s="82"/>
      <c r="C27" s="100"/>
      <c r="D27" s="101"/>
      <c r="E27" s="5"/>
      <c r="F27" s="6"/>
      <c r="G27" s="3"/>
      <c r="H27" s="6">
        <f t="shared" si="1"/>
        <v>0</v>
      </c>
      <c r="I27" s="2"/>
    </row>
    <row r="28" spans="1:9">
      <c r="A28" s="81"/>
      <c r="B28" s="82"/>
      <c r="C28" s="102"/>
      <c r="D28" s="103"/>
      <c r="E28" s="5"/>
      <c r="F28" s="6"/>
      <c r="G28" s="3"/>
      <c r="H28" s="6">
        <f t="shared" si="1"/>
        <v>0</v>
      </c>
      <c r="I28" s="2"/>
    </row>
    <row r="29" spans="1:9">
      <c r="A29" s="81"/>
      <c r="B29" s="82"/>
      <c r="C29" s="102"/>
      <c r="D29" s="103"/>
      <c r="E29" s="5"/>
      <c r="F29" s="6"/>
      <c r="G29" s="3"/>
      <c r="H29" s="6">
        <f t="shared" si="1"/>
        <v>0</v>
      </c>
      <c r="I29" s="2"/>
    </row>
    <row r="30" spans="1:9">
      <c r="A30" s="81"/>
      <c r="B30" s="82"/>
      <c r="C30" s="102"/>
      <c r="D30" s="10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1"/>
      <c r="B31" s="82"/>
      <c r="C31" s="102"/>
      <c r="D31" s="103"/>
      <c r="E31" s="5"/>
      <c r="F31" s="6"/>
      <c r="G31" s="3"/>
      <c r="H31" s="6">
        <f t="shared" si="1"/>
        <v>0</v>
      </c>
      <c r="I31" s="2"/>
    </row>
    <row r="32" spans="1:9">
      <c r="A32" s="83"/>
      <c r="B32" s="84"/>
      <c r="C32" s="102"/>
      <c r="D32" s="103"/>
      <c r="E32" s="5"/>
      <c r="F32" s="6"/>
      <c r="G32" s="3"/>
      <c r="H32" s="6">
        <f t="shared" si="1"/>
        <v>0</v>
      </c>
      <c r="I32" s="2"/>
    </row>
    <row r="33" spans="1:9" ht="13.5" customHeight="1">
      <c r="A33" s="35" t="s">
        <v>30</v>
      </c>
      <c r="B33" s="36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1">
        <f>SUM(H24:H32)</f>
        <v>250000</v>
      </c>
      <c r="F33" s="72"/>
      <c r="G33" s="72"/>
      <c r="H33" s="54" t="s">
        <v>18</v>
      </c>
      <c r="I33" s="2"/>
    </row>
    <row r="34" spans="1:9" ht="14.25" customHeight="1">
      <c r="A34" s="37"/>
      <c r="B34" s="38"/>
      <c r="C34" s="91"/>
      <c r="D34" s="92"/>
      <c r="E34" s="73"/>
      <c r="F34" s="74"/>
      <c r="G34" s="74"/>
      <c r="H34" s="55"/>
      <c r="I34" s="2"/>
    </row>
    <row r="35" spans="1:9" ht="16.5" customHeight="1">
      <c r="A35" s="77" t="s">
        <v>33</v>
      </c>
      <c r="B35" s="78"/>
      <c r="C35" s="87"/>
      <c r="D35" s="88"/>
      <c r="E35" s="8" t="s">
        <v>4</v>
      </c>
      <c r="F35" s="65">
        <f>SUM(E21,E33)</f>
        <v>885000</v>
      </c>
      <c r="G35" s="65"/>
      <c r="H35" s="9" t="s">
        <v>18</v>
      </c>
      <c r="I35" s="2"/>
    </row>
    <row r="36" spans="1:9" ht="16.5" customHeight="1">
      <c r="A36" s="77" t="s">
        <v>32</v>
      </c>
      <c r="B36" s="78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19</v>
      </c>
      <c r="F36" s="63">
        <f>F35*1.1-F35</f>
        <v>88500.000000000116</v>
      </c>
      <c r="G36" s="64"/>
      <c r="H36" s="10"/>
      <c r="I36" s="2"/>
    </row>
    <row r="37" spans="1:9" ht="17.25" customHeight="1">
      <c r="A37" s="77" t="s">
        <v>28</v>
      </c>
      <c r="B37" s="78"/>
      <c r="C37" s="39"/>
      <c r="D37" s="40"/>
      <c r="E37" s="8" t="s">
        <v>27</v>
      </c>
      <c r="F37" s="75" t="s">
        <v>68</v>
      </c>
      <c r="G37" s="76"/>
      <c r="H37" s="32"/>
      <c r="I37" s="2"/>
    </row>
    <row r="38" spans="1:9" ht="19.5" customHeight="1">
      <c r="A38" s="35" t="s">
        <v>29</v>
      </c>
      <c r="B38" s="36"/>
      <c r="C38" s="41">
        <f>SUM(C35:C36)-C37</f>
        <v>0</v>
      </c>
      <c r="D38" s="42"/>
      <c r="E38" s="25" t="s">
        <v>28</v>
      </c>
      <c r="F38" s="67"/>
      <c r="G38" s="68"/>
      <c r="H38" s="69"/>
      <c r="I38" s="2"/>
    </row>
    <row r="39" spans="1:9" ht="20.25" customHeight="1">
      <c r="A39" s="37"/>
      <c r="B39" s="38"/>
      <c r="C39" s="43"/>
      <c r="D39" s="44"/>
      <c r="E39" s="30" t="s">
        <v>20</v>
      </c>
      <c r="F39" s="66">
        <f>IF(F37="현금(이체X)",F35,IF(F37="카드",ROUND(Sheet2!B5,-4),IF(F37="이체 및 현금영수증",F35+F35*10%,IF(F37="이체 및 세금계산서",F35+F35*10%,IF(F37="이체 및 세금계산서",F35+F35*10%,)))))-F38</f>
        <v>973500</v>
      </c>
      <c r="G39" s="66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27" t="s">
        <v>55</v>
      </c>
      <c r="F1" s="27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885000</v>
      </c>
    </row>
    <row r="5" spans="1:6">
      <c r="A5" t="s">
        <v>40</v>
      </c>
      <c r="B5">
        <f>B4*1.13</f>
        <v>1000049.9999999999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2022-02-05T02:12:54Z</cp:lastPrinted>
  <dcterms:created xsi:type="dcterms:W3CDTF">2019-03-28T03:58:09Z</dcterms:created>
  <dcterms:modified xsi:type="dcterms:W3CDTF">2022-07-07T08:44:08Z</dcterms:modified>
</cp:coreProperties>
</file>