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147D34B8-6939-481F-9653-2A5F7575EBC2}" xr6:coauthVersionLast="45" xr6:coauthVersionMax="45" xr10:uidLastSave="{91A8374B-E766-4815-9D99-6A201CD4FA8F}"/>
  <bookViews>
    <workbookView xWindow="252" yWindow="696" windowWidth="17280" windowHeight="1082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<sst xmlns="http://schemas.openxmlformats.org/spreadsheetml/2006/main" count="99" uniqueCount="90">
  <si>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</si>
  <si>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</si>
  <si>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</si>
  <si>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</si>
  <si>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</si>
  <si>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</si>
  <si>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</si>
  <si>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</si>
  <si>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</si>
  <si>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</si>
  <si>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</si>
  <si>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</si>
  <si>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</si>
  <si>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</si>
  <si>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</si>
  <si>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</si>
  <si>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</si>
  <si>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</si>
  <si>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</si>
  <si>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</si>
  <si>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</si>
  <si>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</si>
  <si>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</si>
  <si>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</si>
  <si>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</si>
  <si>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</si>
  <si>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</si>
  <si>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</si>
  <si>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</si>
  <si>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</si>
  <si>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</si>
  <si>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</si>
  <si>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</si>
  <si>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</si>
  <si>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</si>
  <si>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</si>
  <si>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</si>
  <si>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</si>
  <si>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</si>
  <si>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</si>
  <si>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</si>
  <si>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</si>
  <si>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</si>
  <si>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</si>
  <si>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</si>
  <si>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</si>
  <si>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</si>
  <si>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</si>
  <si>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</si>
  <si>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</si>
  <si>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</si>
  <si>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</si>
  <si>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</si>
  <si>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</si>
  <si>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</si>
  <si>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</si>
  <si>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</si>
  <si>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</si>
  <si>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</si>
  <si>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</si>
  <si>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</si>
  <si>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</si>
  <si>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</si>
  <si>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</si>
  <si>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카드</t>
  </si>
  <si>
    <t xml:space="preserve">인텔 코어i5-10세대 10400 (코멧레이크S) </t>
    <phoneticPr fontId="1" type="noConversion"/>
  </si>
  <si>
    <t>건평정보통신 IPLEX Typhoon</t>
    <phoneticPr fontId="1" type="noConversion"/>
  </si>
  <si>
    <t>ASRock B460M PRO4</t>
    <phoneticPr fontId="1" type="noConversion"/>
  </si>
  <si>
    <t>삼성전자 DDR4-2666 (8GB)</t>
    <phoneticPr fontId="1" type="noConversion"/>
  </si>
  <si>
    <t>ZOTAC GAMING 지포스 GTX 1660 SUPER AMP D6 6GB 백플레이트</t>
    <phoneticPr fontId="1" type="noConversion"/>
  </si>
  <si>
    <t>Western Digital WD Blue 3D SSD (500GB)</t>
    <phoneticPr fontId="1" type="noConversion"/>
  </si>
  <si>
    <t>마이크로닉스 Master M60 메쉬 (블랙)</t>
    <phoneticPr fontId="1" type="noConversion"/>
  </si>
  <si>
    <t xml:space="preserve">마이크로닉스 Classic II 600W 80PLUS </t>
    <phoneticPr fontId="1" type="noConversion"/>
  </si>
  <si>
    <t>Britz 브리츠인터내셔널 BZ-SP600X Curved Soundbar (블랙)</t>
    <phoneticPr fontId="1" type="noConversion"/>
  </si>
  <si>
    <t>사운드바</t>
    <phoneticPr fontId="1" type="noConversion"/>
  </si>
  <si>
    <t>모니터</t>
    <phoneticPr fontId="1" type="noConversion"/>
  </si>
  <si>
    <t>래안텍 ArkCell RAC27FG165</t>
    <phoneticPr fontId="1" type="noConversion"/>
  </si>
  <si>
    <t>랜선</t>
    <phoneticPr fontId="1" type="noConversion"/>
  </si>
  <si>
    <t>CAT.6 20M 서비스</t>
    <phoneticPr fontId="1" type="noConversion"/>
  </si>
  <si>
    <t>5MM 게이밍장패드 서비스</t>
    <phoneticPr fontId="1" type="noConversion"/>
  </si>
  <si>
    <t>퀵배송비 서비스</t>
    <phoneticPr fontId="1" type="noConversion"/>
  </si>
  <si>
    <t>장패드</t>
    <phoneticPr fontId="1" type="noConversion"/>
  </si>
  <si>
    <t>배송비</t>
    <phoneticPr fontId="1" type="noConversion"/>
  </si>
  <si>
    <t xml:space="preserve">   Epson 완성형 정품 무한 L3100 (무한잉크)</t>
    <phoneticPr fontId="1" type="noConversion"/>
  </si>
  <si>
    <t>프린터</t>
    <phoneticPr fontId="1" type="noConversion"/>
  </si>
  <si>
    <t>2020 9월 27일 (오후3시이후배송)</t>
    <phoneticPr fontId="1" type="noConversion"/>
  </si>
  <si>
    <t>최유정</t>
    <phoneticPr fontId="1" type="noConversion"/>
  </si>
  <si>
    <t>서울시 송파구 삼전동 123-11 101호</t>
    <phoneticPr fontId="1" type="noConversion"/>
  </si>
  <si>
    <t xml:space="preserve">마이크로닉스 G30 화이트 </t>
    <phoneticPr fontId="1" type="noConversion"/>
  </si>
  <si>
    <t>마우스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</si>
</sst>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8" zoomScaleNormal="100" zoomScaleSheetLayoutView="100" zoomScalePageLayoutView="40" workbookViewId="0">
      <selection activeCell="F39" sqref="F39:G39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60</v>
      </c>
      <c r="B1" s="23" t="s">
        <v>86</v>
      </c>
      <c r="C1" s="33" t="s">
        <v>45</v>
      </c>
      <c r="D1" s="34"/>
      <c r="E1" s="92"/>
      <c r="F1" s="93"/>
      <c r="G1" s="93"/>
      <c r="H1" s="94"/>
    </row>
    <row r="2" spans="1:9" ht="22.5" customHeight="1">
      <c r="A2" s="15" t="s">
        <v>46</v>
      </c>
      <c r="B2" s="22">
        <v>1037424221</v>
      </c>
      <c r="C2" s="35"/>
      <c r="D2" s="36"/>
      <c r="E2" s="95"/>
      <c r="F2" s="96"/>
      <c r="G2" s="96"/>
      <c r="H2" s="97"/>
    </row>
    <row r="3" spans="1:9" ht="22.5" customHeight="1">
      <c r="A3" s="15" t="s">
        <v>47</v>
      </c>
      <c r="B3" s="17">
        <f ca="1">TODAY()</f>
        <v>44101</v>
      </c>
      <c r="C3" s="16" t="s">
        <v>48</v>
      </c>
      <c r="D3" s="21" t="s">
        <v>85</v>
      </c>
      <c r="E3" s="95"/>
      <c r="F3" s="96"/>
      <c r="G3" s="96"/>
      <c r="H3" s="97"/>
    </row>
    <row r="4" spans="1:9" ht="22.5" customHeight="1">
      <c r="A4" s="14" t="s">
        <v>44</v>
      </c>
      <c r="B4" s="39" t="s">
        <v>87</v>
      </c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25</v>
      </c>
      <c r="B6" s="105"/>
      <c r="C6" s="59" t="s">
        <v>65</v>
      </c>
      <c r="D6" s="60"/>
      <c r="E6" s="3" t="s">
        <v>6</v>
      </c>
      <c r="F6" s="6">
        <v>236000</v>
      </c>
      <c r="G6" s="3">
        <v>1</v>
      </c>
      <c r="H6" s="6">
        <f>F6*G6</f>
        <v>236000</v>
      </c>
      <c r="I6" s="2"/>
    </row>
    <row r="7" spans="1:9" ht="24" customHeight="1">
      <c r="A7" s="106"/>
      <c r="B7" s="107"/>
      <c r="C7" s="59" t="s">
        <v>66</v>
      </c>
      <c r="D7" s="60"/>
      <c r="E7" s="26" t="s">
        <v>15</v>
      </c>
      <c r="F7" s="6">
        <v>23700</v>
      </c>
      <c r="G7" s="3">
        <v>1</v>
      </c>
      <c r="H7" s="6">
        <f t="shared" ref="H7:H19" si="0">F7*G7</f>
        <v>23700</v>
      </c>
      <c r="I7" s="2"/>
    </row>
    <row r="8" spans="1:9" ht="25.5" customHeight="1">
      <c r="A8" s="106"/>
      <c r="B8" s="107"/>
      <c r="C8" s="59" t="s">
        <v>67</v>
      </c>
      <c r="D8" s="60"/>
      <c r="E8" s="3" t="s">
        <v>7</v>
      </c>
      <c r="F8" s="6">
        <v>127000</v>
      </c>
      <c r="G8" s="3">
        <v>1</v>
      </c>
      <c r="H8" s="6">
        <f t="shared" si="0"/>
        <v>127000</v>
      </c>
      <c r="I8" s="2"/>
    </row>
    <row r="9" spans="1:9" ht="37.5" customHeight="1">
      <c r="A9" s="106"/>
      <c r="B9" s="107"/>
      <c r="C9" s="59" t="s">
        <v>68</v>
      </c>
      <c r="D9" s="60"/>
      <c r="E9" s="3" t="s">
        <v>8</v>
      </c>
      <c r="F9" s="6">
        <v>41000</v>
      </c>
      <c r="G9" s="3">
        <v>2</v>
      </c>
      <c r="H9" s="6">
        <f t="shared" si="0"/>
        <v>82000</v>
      </c>
      <c r="I9" s="2"/>
    </row>
    <row r="10" spans="1:9" ht="24" customHeight="1">
      <c r="A10" s="106"/>
      <c r="B10" s="107"/>
      <c r="C10" s="59" t="s">
        <v>69</v>
      </c>
      <c r="D10" s="60"/>
      <c r="E10" s="3" t="s">
        <v>9</v>
      </c>
      <c r="F10" s="6">
        <v>319000</v>
      </c>
      <c r="G10" s="3">
        <v>1</v>
      </c>
      <c r="H10" s="6">
        <f t="shared" si="0"/>
        <v>319000</v>
      </c>
      <c r="I10" s="2"/>
    </row>
    <row r="11" spans="1:9" ht="34.5" customHeight="1">
      <c r="A11" s="106"/>
      <c r="B11" s="107"/>
      <c r="C11" s="61" t="s">
        <v>70</v>
      </c>
      <c r="D11" s="62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106"/>
      <c r="B12" s="107"/>
      <c r="C12" s="59" t="s">
        <v>62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71</v>
      </c>
      <c r="D14" s="49"/>
      <c r="E14" s="3" t="s">
        <v>13</v>
      </c>
      <c r="F14" s="6">
        <v>32500</v>
      </c>
      <c r="G14" s="3">
        <v>1</v>
      </c>
      <c r="H14" s="6">
        <f t="shared" si="0"/>
        <v>32500</v>
      </c>
      <c r="I14" s="2"/>
    </row>
    <row r="15" spans="1:9" ht="24" customHeight="1">
      <c r="A15" s="106"/>
      <c r="B15" s="107"/>
      <c r="C15" s="48" t="s">
        <v>72</v>
      </c>
      <c r="D15" s="49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4" customHeight="1">
      <c r="A16" s="106"/>
      <c r="B16" s="107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1014200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1014200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 t="s">
        <v>73</v>
      </c>
      <c r="D24" s="49"/>
      <c r="E24" s="5" t="s">
        <v>74</v>
      </c>
      <c r="F24" s="6">
        <v>37000</v>
      </c>
      <c r="G24" s="3">
        <v>1</v>
      </c>
      <c r="H24" s="6">
        <f>F24*G24</f>
        <v>37000</v>
      </c>
      <c r="I24" s="2"/>
    </row>
    <row r="25" spans="1:9" ht="25.2" customHeight="1">
      <c r="A25" s="72" t="str">
        <f>IF(F37="현금(이체X)",Sheet2!D2,IF(F37="카드",Sheet2!D2,IF(F37="이체 및 현금영수증",Sheet2!E1,IF(F37="카드+현금",Sheet2!D2,IF(F37="이체 및 세금계산서",Sheet2!D1)))))</f>
        <v>참고사항</v>
      </c>
      <c r="B25" s="73"/>
      <c r="C25" s="50" t="s">
        <v>76</v>
      </c>
      <c r="D25" s="49"/>
      <c r="E25" s="3" t="s">
        <v>75</v>
      </c>
      <c r="F25" s="6">
        <v>215000</v>
      </c>
      <c r="G25" s="3">
        <v>1</v>
      </c>
      <c r="H25" s="6">
        <f t="shared" ref="H25:H32" si="1">F25*G25</f>
        <v>215000</v>
      </c>
      <c r="I25" s="2"/>
    </row>
    <row r="26" spans="1:9">
      <c r="A26" s="74"/>
      <c r="B26" s="75"/>
      <c r="C26" s="50" t="s">
        <v>78</v>
      </c>
      <c r="D26" s="49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4"/>
      <c r="B27" s="75"/>
      <c r="C27" s="51" t="s">
        <v>79</v>
      </c>
      <c r="D27" s="52"/>
      <c r="E27" s="5" t="s">
        <v>81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4"/>
      <c r="B28" s="75"/>
      <c r="C28" s="51" t="s">
        <v>80</v>
      </c>
      <c r="D28" s="52"/>
      <c r="E28" s="5" t="s">
        <v>82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4"/>
      <c r="B29" s="75"/>
      <c r="C29" s="51" t="s">
        <v>83</v>
      </c>
      <c r="D29" s="52"/>
      <c r="E29" s="5" t="s">
        <v>84</v>
      </c>
      <c r="F29" s="6">
        <v>168000</v>
      </c>
      <c r="G29" s="3">
        <v>1</v>
      </c>
      <c r="H29" s="6">
        <f t="shared" si="1"/>
        <v>168000</v>
      </c>
      <c r="I29" s="2"/>
    </row>
    <row r="30" spans="1:9">
      <c r="A30" s="74"/>
      <c r="B30" s="75"/>
      <c r="C30" s="51" t="s">
        <v>88</v>
      </c>
      <c r="D30" s="52"/>
      <c r="E30" s="5" t="s">
        <v>89</v>
      </c>
      <c r="F30" s="6">
        <v>20000</v>
      </c>
      <c r="G30" s="3">
        <v>1</v>
      </c>
      <c r="H30" s="6">
        <f t="shared" si="1"/>
        <v>20000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33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440000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36</v>
      </c>
      <c r="B35" s="71"/>
      <c r="C35" s="84"/>
      <c r="D35" s="85"/>
      <c r="E35" s="8" t="s">
        <v>4</v>
      </c>
      <c r="F35" s="112">
        <f>SUM(E21,E33)</f>
        <v>1454200</v>
      </c>
      <c r="G35" s="112"/>
      <c r="H35" s="9" t="s">
        <v>20</v>
      </c>
      <c r="I35" s="2"/>
    </row>
    <row r="36" spans="1:9" ht="16.5" customHeight="1">
      <c r="A36" s="70" t="s">
        <v>35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145420.00000000023</v>
      </c>
      <c r="G36" s="111"/>
      <c r="H36" s="10"/>
      <c r="I36" s="2"/>
    </row>
    <row r="37" spans="1:9" ht="17.25" customHeight="1">
      <c r="A37" s="70" t="s">
        <v>31</v>
      </c>
      <c r="B37" s="71"/>
      <c r="C37" s="86"/>
      <c r="D37" s="87"/>
      <c r="E37" s="8" t="s">
        <v>30</v>
      </c>
      <c r="F37" s="68" t="s">
        <v>64</v>
      </c>
      <c r="G37" s="69"/>
      <c r="H37" s="32"/>
      <c r="I37" s="2"/>
    </row>
    <row r="38" spans="1:9" ht="19.5" customHeight="1">
      <c r="A38" s="78" t="s">
        <v>32</v>
      </c>
      <c r="B38" s="79"/>
      <c r="C38" s="88">
        <f>SUM(C35:C36)-C37</f>
        <v>0</v>
      </c>
      <c r="D38" s="89"/>
      <c r="E38" s="25" t="s">
        <v>61</v>
      </c>
      <c r="F38" s="114">
        <v>48000</v>
      </c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1592000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1454200</v>
      </c>
    </row>
    <row r="5" spans="1:6">
      <c r="A5" t="s">
        <v>43</v>
      </c>
      <c r="B5">
        <f>B4*1.13</f>
        <v>1643245.9999999998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2020-09-27T05:33:31Z</cp:lastPrinted>
  <dcterms:created xsi:type="dcterms:W3CDTF">2019-03-28T03:58:09Z</dcterms:created>
  <dcterms:modified xsi:type="dcterms:W3CDTF">2020-09-27T05:33:37Z</dcterms:modified>
</cp:coreProperties>
</file>