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A3BC05F87630F29EC745D540E6DE16A16BC874F0" xr6:coauthVersionLast="47" xr6:coauthVersionMax="47" xr10:uidLastSave="{00000000-0000-0000-0000-000000000000}"/>
  <bookViews>
    <workbookView xWindow="6060" yWindow="24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<sst xmlns="http://schemas.openxmlformats.org/spreadsheetml/2006/main" count="87" uniqueCount="78">
  <si>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</si>
  <si>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</si>
  <si>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</si>
  <si>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</si>
  <si>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</si>
  <si>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</si>
  <si>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</si>
  <si>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</si>
  <si>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</si>
  <si>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</si>
  <si>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</si>
  <si>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</si>
  <si>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</si>
  <si>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</si>
  <si>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</si>
  <si>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</si>
  <si>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</si>
  <si>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</si>
  <si>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</si>
  <si>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</si>
  <si>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</si>
  <si>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</si>
  <si>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</si>
  <si>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</si>
  <si>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</si>
  <si>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</si>
  <si>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</si>
  <si>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</si>
  <si>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</si>
  <si>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</si>
  <si>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</si>
  <si>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</si>
  <si>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</si>
  <si>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</si>
  <si>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</si>
  <si>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</si>
  <si>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</si>
  <si>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</si>
  <si>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</si>
  <si>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</si>
  <si>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</si>
  <si>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</si>
  <si>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</si>
  <si>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</si>
  <si>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</si>
  <si>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</si>
  <si>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</si>
  <si>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</si>
  <si>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</si>
  <si>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</si>
  <si>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</si>
  <si>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</si>
  <si>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</si>
  <si>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</si>
  <si>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</si>
  <si>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</si>
  <si>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</si>
  <si>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</si>
  <si>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</si>
  <si>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</si>
  <si>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</si>
  <si>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</si>
  <si>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</si>
  <si>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</si>
  <si>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AMD 라이젠5-3세대 3500X (마티스) (멀티팩)</t>
    <phoneticPr fontId="1" type="noConversion"/>
  </si>
  <si>
    <t>ASRock A320M-HDV R4.0</t>
    <phoneticPr fontId="1" type="noConversion"/>
  </si>
  <si>
    <t>갤럭시 GALAX 지포스 RTX 2060 BLACK D D6 6GB</t>
    <phoneticPr fontId="1" type="noConversion"/>
  </si>
  <si>
    <t>ABKO NCORE 베놈 식스LED 강화유리 (블랙)</t>
    <phoneticPr fontId="1" type="noConversion"/>
  </si>
  <si>
    <t xml:space="preserve">마이크로닉스 Classic II 600W </t>
    <phoneticPr fontId="1" type="noConversion"/>
  </si>
  <si>
    <t>AMD정품쿨러</t>
    <phoneticPr fontId="1" type="noConversion"/>
  </si>
  <si>
    <t>Western Digital WD Blue 3D SSD (500GB)</t>
    <phoneticPr fontId="1" type="noConversion"/>
  </si>
  <si>
    <t>CK710 광축게이밍키보드</t>
    <phoneticPr fontId="1" type="noConversion"/>
  </si>
  <si>
    <t>키보드</t>
    <phoneticPr fontId="1" type="noConversion"/>
  </si>
  <si>
    <t>G102 로지텍마우스( 이번만요 )</t>
    <phoneticPr fontId="1" type="noConversion"/>
  </si>
  <si>
    <t>마우스</t>
    <phoneticPr fontId="1" type="noConversion"/>
  </si>
  <si>
    <t>이체 및 현금영수증</t>
  </si>
  <si>
    <t>정재희</t>
    <phoneticPr fontId="1" type="noConversion"/>
  </si>
  <si>
    <t>삼성전자 DDR4-2666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</si>
</sst>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60</v>
      </c>
      <c r="B1" s="22" t="s">
        <v>76</v>
      </c>
      <c r="C1" s="31" t="s">
        <v>45</v>
      </c>
      <c r="D1" s="32"/>
      <c r="E1" s="90"/>
      <c r="F1" s="91"/>
      <c r="G1" s="91"/>
      <c r="H1" s="92"/>
    </row>
    <row r="2" spans="1:9" ht="22.5" customHeight="1">
      <c r="A2" s="15" t="s">
        <v>46</v>
      </c>
      <c r="B2" s="21">
        <v>1045684945</v>
      </c>
      <c r="C2" s="33"/>
      <c r="D2" s="34"/>
      <c r="E2" s="93"/>
      <c r="F2" s="94"/>
      <c r="G2" s="94"/>
      <c r="H2" s="95"/>
    </row>
    <row r="3" spans="1:9" ht="22.5" customHeight="1">
      <c r="A3" s="15" t="s">
        <v>47</v>
      </c>
      <c r="B3" s="16">
        <f ca="1">TODAY()</f>
        <v>44996</v>
      </c>
      <c r="C3" s="15" t="s">
        <v>48</v>
      </c>
      <c r="D3" s="20"/>
      <c r="E3" s="93"/>
      <c r="F3" s="94"/>
      <c r="G3" s="94"/>
      <c r="H3" s="95"/>
    </row>
    <row r="4" spans="1:9" ht="22.5" customHeight="1">
      <c r="A4" s="14" t="s">
        <v>44</v>
      </c>
      <c r="B4" s="37"/>
      <c r="C4" s="37"/>
      <c r="D4" s="38"/>
      <c r="E4" s="96"/>
      <c r="F4" s="97"/>
      <c r="G4" s="97"/>
      <c r="H4" s="98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25</v>
      </c>
      <c r="B6" s="103"/>
      <c r="C6" s="57" t="s">
        <v>64</v>
      </c>
      <c r="D6" s="58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57" t="s">
        <v>69</v>
      </c>
      <c r="D7" s="58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4"/>
      <c r="B8" s="105"/>
      <c r="C8" s="57" t="s">
        <v>65</v>
      </c>
      <c r="D8" s="58"/>
      <c r="E8" s="3" t="s">
        <v>7</v>
      </c>
      <c r="F8" s="6">
        <v>68700</v>
      </c>
      <c r="G8" s="3">
        <v>1</v>
      </c>
      <c r="H8" s="6">
        <f t="shared" si="0"/>
        <v>68700</v>
      </c>
      <c r="I8" s="2"/>
    </row>
    <row r="9" spans="1:9" ht="37.5" customHeight="1">
      <c r="A9" s="104"/>
      <c r="B9" s="105"/>
      <c r="C9" s="57" t="s">
        <v>77</v>
      </c>
      <c r="D9" s="58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4"/>
      <c r="B10" s="105"/>
      <c r="C10" s="57" t="s">
        <v>66</v>
      </c>
      <c r="D10" s="58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34.5" customHeight="1">
      <c r="A11" s="104"/>
      <c r="B11" s="105"/>
      <c r="C11" s="59" t="s">
        <v>70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4"/>
      <c r="B12" s="105"/>
      <c r="C12" s="57" t="s">
        <v>62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46" t="s">
        <v>62</v>
      </c>
      <c r="D13" s="4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46" t="s">
        <v>67</v>
      </c>
      <c r="D14" s="47"/>
      <c r="E14" s="3" t="s">
        <v>13</v>
      </c>
      <c r="F14" s="6">
        <v>31300</v>
      </c>
      <c r="G14" s="3">
        <v>1</v>
      </c>
      <c r="H14" s="6">
        <f t="shared" si="0"/>
        <v>31300</v>
      </c>
      <c r="I14" s="2"/>
    </row>
    <row r="15" spans="1:9" ht="24" customHeight="1">
      <c r="A15" s="104"/>
      <c r="B15" s="105"/>
      <c r="C15" s="46" t="s">
        <v>68</v>
      </c>
      <c r="D15" s="47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4"/>
      <c r="B16" s="105"/>
      <c r="C16" s="53" t="s">
        <v>63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9"/>
      <c r="D17" s="18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51"/>
      <c r="D19" s="52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4"/>
      <c r="B20" s="105"/>
      <c r="C20" s="39" t="s">
        <v>18</v>
      </c>
      <c r="D20" s="39"/>
      <c r="E20" s="61">
        <f>SUM(H6:H19)</f>
        <v>975000</v>
      </c>
      <c r="F20" s="61"/>
      <c r="G20" s="27">
        <v>1</v>
      </c>
      <c r="H20" s="101" t="s">
        <v>20</v>
      </c>
      <c r="I20" s="2"/>
    </row>
    <row r="21" spans="1:9" ht="12.75" customHeight="1">
      <c r="A21" s="104"/>
      <c r="B21" s="105"/>
      <c r="C21" s="39"/>
      <c r="D21" s="39"/>
      <c r="E21" s="61">
        <f>E20*G20</f>
        <v>975000</v>
      </c>
      <c r="F21" s="61"/>
      <c r="G21" s="61"/>
      <c r="H21" s="101"/>
      <c r="I21" s="2"/>
    </row>
    <row r="22" spans="1:9" ht="12.75" customHeight="1">
      <c r="A22" s="104"/>
      <c r="B22" s="105"/>
      <c r="C22" s="39"/>
      <c r="D22" s="39"/>
      <c r="E22" s="61"/>
      <c r="F22" s="61"/>
      <c r="G22" s="61"/>
      <c r="H22" s="101"/>
      <c r="I22" s="2"/>
    </row>
    <row r="23" spans="1:9" ht="17.25" customHeight="1">
      <c r="A23" s="104"/>
      <c r="B23" s="105"/>
      <c r="C23" s="44" t="s">
        <v>23</v>
      </c>
      <c r="D23" s="4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46" t="s">
        <v>71</v>
      </c>
      <c r="D24" s="47"/>
      <c r="E24" s="5" t="s">
        <v>72</v>
      </c>
      <c r="F24" s="6">
        <v>48000</v>
      </c>
      <c r="G24" s="3">
        <v>1</v>
      </c>
      <c r="H24" s="6">
        <f>F24*G24</f>
        <v>48000</v>
      </c>
      <c r="I24" s="2"/>
    </row>
    <row r="25" spans="1:9" ht="25.15" customHeight="1">
      <c r="A25" s="70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1"/>
      <c r="C25" s="48" t="s">
        <v>73</v>
      </c>
      <c r="D25" s="47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48"/>
      <c r="D26" s="47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49"/>
      <c r="D27" s="50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49"/>
      <c r="D28" s="50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49"/>
      <c r="D29" s="50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49"/>
      <c r="D30" s="5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6" t="s">
        <v>33</v>
      </c>
      <c r="B33" s="77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62">
        <f>SUM(H24:H32)</f>
        <v>48000</v>
      </c>
      <c r="F33" s="63"/>
      <c r="G33" s="63"/>
      <c r="H33" s="99" t="s">
        <v>20</v>
      </c>
      <c r="I33" s="2"/>
    </row>
    <row r="34" spans="1:9" ht="14.25" customHeight="1">
      <c r="A34" s="78"/>
      <c r="B34" s="79"/>
      <c r="C34" s="42"/>
      <c r="D34" s="43"/>
      <c r="E34" s="64"/>
      <c r="F34" s="65"/>
      <c r="G34" s="65"/>
      <c r="H34" s="100"/>
      <c r="I34" s="2"/>
    </row>
    <row r="35" spans="1:9" ht="16.5" customHeight="1">
      <c r="A35" s="68" t="s">
        <v>36</v>
      </c>
      <c r="B35" s="69"/>
      <c r="C35" s="82"/>
      <c r="D35" s="83"/>
      <c r="E35" s="8" t="s">
        <v>4</v>
      </c>
      <c r="F35" s="110">
        <f>SUM(E21,E33)</f>
        <v>1023000</v>
      </c>
      <c r="G35" s="110"/>
      <c r="H35" s="9" t="s">
        <v>20</v>
      </c>
      <c r="I35" s="2"/>
    </row>
    <row r="36" spans="1:9" ht="16.5" customHeight="1">
      <c r="A36" s="68" t="s">
        <v>35</v>
      </c>
      <c r="B36" s="69"/>
      <c r="C36" s="80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1"/>
      <c r="E36" s="8" t="s">
        <v>21</v>
      </c>
      <c r="F36" s="108">
        <f>F35*1.1-F35</f>
        <v>102300</v>
      </c>
      <c r="G36" s="109"/>
      <c r="H36" s="10"/>
      <c r="I36" s="2"/>
    </row>
    <row r="37" spans="1:9" ht="17.25" customHeight="1">
      <c r="A37" s="68" t="s">
        <v>31</v>
      </c>
      <c r="B37" s="69"/>
      <c r="C37" s="84"/>
      <c r="D37" s="85"/>
      <c r="E37" s="8" t="s">
        <v>30</v>
      </c>
      <c r="F37" s="66" t="s">
        <v>75</v>
      </c>
      <c r="G37" s="67"/>
      <c r="H37" s="30"/>
      <c r="I37" s="2"/>
    </row>
    <row r="38" spans="1:9" ht="19.5" customHeight="1">
      <c r="A38" s="76" t="s">
        <v>32</v>
      </c>
      <c r="B38" s="77"/>
      <c r="C38" s="86">
        <f>SUM(C35:C36)-C37</f>
        <v>0</v>
      </c>
      <c r="D38" s="87"/>
      <c r="E38" s="24" t="s">
        <v>61</v>
      </c>
      <c r="F38" s="112"/>
      <c r="G38" s="113"/>
      <c r="H38" s="114"/>
      <c r="I38" s="2"/>
    </row>
    <row r="39" spans="1:9" ht="20.25" customHeight="1">
      <c r="A39" s="78"/>
      <c r="B39" s="79"/>
      <c r="C39" s="88"/>
      <c r="D39" s="89"/>
      <c r="E39" s="28" t="s">
        <v>22</v>
      </c>
      <c r="F39" s="111">
        <f>IF(F37="현금(이체X)",F35,IF(F37="카드",ROUND(Sheet2!B5,-4),IF(F37="이체 및 현금영수증",F35+F35*10%,IF(F37="이체 및 세금계산서",F35+F35*10%,IF(F37="이체 및 세금계산서",F35+F35*10%,)))))-F38</f>
        <v>1125300</v>
      </c>
      <c r="G39" s="11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37</v>
      </c>
      <c r="D1" s="12" t="s">
        <v>39</v>
      </c>
      <c r="E1" t="s">
        <v>59</v>
      </c>
    </row>
    <row r="2" spans="1:5">
      <c r="A2" t="s">
        <v>27</v>
      </c>
      <c r="B2" t="s">
        <v>20</v>
      </c>
      <c r="C2" t="s">
        <v>42</v>
      </c>
      <c r="D2" t="s">
        <v>38</v>
      </c>
    </row>
    <row r="3" spans="1:5">
      <c r="A3" t="s">
        <v>28</v>
      </c>
      <c r="B3" t="s">
        <v>34</v>
      </c>
      <c r="D3" s="13" t="s">
        <v>40</v>
      </c>
    </row>
    <row r="4" spans="1:5">
      <c r="A4" t="s">
        <v>29</v>
      </c>
      <c r="B4" s="11">
        <f>Sheet1!F35-(Sheet1!C35)</f>
        <v>1023000</v>
      </c>
    </row>
    <row r="5" spans="1:5">
      <c r="A5" t="s">
        <v>43</v>
      </c>
      <c r="B5">
        <f>B4*1.13</f>
        <v>1155990</v>
      </c>
    </row>
    <row r="6" spans="1:5">
      <c r="A6" t="s">
        <v>41</v>
      </c>
    </row>
    <row r="7" spans="1:5">
      <c r="A7" t="s">
        <v>19</v>
      </c>
      <c r="B7" s="11">
        <v>60000</v>
      </c>
    </row>
    <row r="8" spans="1:5">
      <c r="A8" t="s">
        <v>52</v>
      </c>
      <c r="B8" s="11">
        <v>70000</v>
      </c>
    </row>
    <row r="9" spans="1:5">
      <c r="A9" t="s">
        <v>50</v>
      </c>
      <c r="B9" s="11">
        <v>80000</v>
      </c>
    </row>
    <row r="10" spans="1:5">
      <c r="A10" t="s">
        <v>51</v>
      </c>
      <c r="B10" s="11">
        <v>100000</v>
      </c>
    </row>
    <row r="11" spans="1:5">
      <c r="A11" t="s">
        <v>54</v>
      </c>
      <c r="B11" s="11">
        <v>151200</v>
      </c>
    </row>
    <row r="12" spans="1:5">
      <c r="A12" t="s">
        <v>53</v>
      </c>
      <c r="B12" s="11">
        <v>188000</v>
      </c>
    </row>
    <row r="13" spans="1:5">
      <c r="A13" t="s">
        <v>55</v>
      </c>
      <c r="B13" s="11">
        <v>194290</v>
      </c>
    </row>
    <row r="14" spans="1:5">
      <c r="A14" t="s">
        <v>56</v>
      </c>
      <c r="B14" s="11">
        <v>359000</v>
      </c>
    </row>
    <row r="15" spans="1:5">
      <c r="A15" t="s">
        <v>58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2023-03-11T06:44:34Z</cp:lastPrinted>
  <dcterms:created xsi:type="dcterms:W3CDTF">2019-03-28T03:58:09Z</dcterms:created>
  <dcterms:modified xsi:type="dcterms:W3CDTF">2023-03-11T07:40:34Z</dcterms:modified>
</cp:coreProperties>
</file>