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15A57BE-F9B6-4F92-8EEE-8679411A32F5}" xr6:coauthVersionLast="45" xr6:coauthVersionMax="45" xr10:uidLastSave="{00000000-0000-0000-0000-000000000000}"/>
  <bookViews>
    <workbookView xWindow="450" yWindow="405" windowWidth="1368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8" i="1" l="1"/>
  <c r="H19" i="1"/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<sst xmlns="http://schemas.openxmlformats.org/spreadsheetml/2006/main" count="83" uniqueCount="74">
  <si>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</si>
  <si>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</si>
  <si>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</si>
  <si>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</si>
  <si>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</si>
  <si>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</si>
  <si>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</si>
  <si>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</si>
  <si>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</si>
  <si>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</si>
  <si>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</si>
  <si>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</si>
  <si>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</si>
  <si>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</si>
  <si>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</si>
  <si>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</si>
  <si>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</si>
  <si>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</si>
  <si>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</si>
  <si>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</si>
  <si>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</si>
  <si>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</si>
  <si>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</si>
  <si>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</si>
  <si>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</si>
  <si>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</si>
  <si>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</si>
  <si>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</si>
  <si>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</si>
  <si>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</si>
  <si>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</si>
  <si>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</si>
  <si>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</si>
  <si>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</si>
  <si>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</si>
  <si>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</si>
  <si>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</si>
  <si>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</si>
  <si>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</si>
  <si>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</si>
  <si>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</si>
  <si>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</si>
  <si>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</si>
  <si>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</si>
  <si>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</si>
  <si>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</si>
  <si>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</si>
  <si>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</si>
  <si>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</si>
  <si>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</si>
  <si>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</si>
  <si>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</si>
  <si>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</si>
  <si>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</si>
  <si>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</si>
  <si>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</si>
  <si>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</si>
  <si>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</si>
  <si>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</si>
  <si>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</si>
  <si>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</si>
  <si>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</si>
  <si>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</si>
  <si>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</si>
  <si>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카드</t>
  </si>
  <si>
    <t>전화고객(롤,오버워치)</t>
    <phoneticPr fontId="1" type="noConversion"/>
  </si>
  <si>
    <t>인텔정품쿨러</t>
    <phoneticPr fontId="1" type="noConversion"/>
  </si>
  <si>
    <t>ASRock H410M-HVS</t>
    <phoneticPr fontId="1" type="noConversion"/>
  </si>
  <si>
    <t>삼성전자 DDR4-2666(16GB)</t>
    <phoneticPr fontId="1" type="noConversion"/>
  </si>
  <si>
    <t>마이크론 Crucial BX500 대원CTS(240GB)</t>
    <phoneticPr fontId="1" type="noConversion"/>
  </si>
  <si>
    <t>앱코 커넬강화유리</t>
    <phoneticPr fontId="1" type="noConversion"/>
  </si>
  <si>
    <t>잘만 550W 80PLUS Bronze 7년A/S</t>
    <phoneticPr fontId="1" type="noConversion"/>
  </si>
  <si>
    <t>인텔 코어i3-10세대 10100 (코멧레이크S)(정품)</t>
    <phoneticPr fontId="1" type="noConversion"/>
  </si>
  <si>
    <t>HIS 라데온 RX 570 IceQ X2 Turbo D5 4GB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</si>
</sst>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0" sqref="F1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65</v>
      </c>
      <c r="C1" s="33" t="s">
        <v>45</v>
      </c>
      <c r="D1" s="34"/>
      <c r="E1" s="92"/>
      <c r="F1" s="93"/>
      <c r="G1" s="93"/>
      <c r="H1" s="94"/>
    </row>
    <row r="2" spans="1:9" ht="22.5" customHeight="1">
      <c r="A2" s="15" t="s">
        <v>46</v>
      </c>
      <c r="B2" s="22">
        <v>1099173646</v>
      </c>
      <c r="C2" s="35"/>
      <c r="D2" s="36"/>
      <c r="E2" s="95"/>
      <c r="F2" s="96"/>
      <c r="G2" s="96"/>
      <c r="H2" s="97"/>
    </row>
    <row r="3" spans="1:9" ht="22.5" customHeight="1">
      <c r="A3" s="15" t="s">
        <v>47</v>
      </c>
      <c r="B3" s="17">
        <f ca="1">TODAY()</f>
        <v>44080</v>
      </c>
      <c r="C3" s="16" t="s">
        <v>48</v>
      </c>
      <c r="D3" s="21"/>
      <c r="E3" s="95"/>
      <c r="F3" s="96"/>
      <c r="G3" s="96"/>
      <c r="H3" s="97"/>
    </row>
    <row r="4" spans="1:9" ht="22.5" customHeight="1">
      <c r="A4" s="14" t="s">
        <v>44</v>
      </c>
      <c r="B4" s="39"/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25</v>
      </c>
      <c r="B6" s="105"/>
      <c r="C6" s="59" t="s">
        <v>72</v>
      </c>
      <c r="D6" s="60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106"/>
      <c r="B7" s="107"/>
      <c r="C7" s="59" t="s">
        <v>66</v>
      </c>
      <c r="D7" s="60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67</v>
      </c>
      <c r="D8" s="60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6"/>
      <c r="B9" s="107"/>
      <c r="C9" s="59" t="s">
        <v>68</v>
      </c>
      <c r="D9" s="60"/>
      <c r="E9" s="3" t="s">
        <v>8</v>
      </c>
      <c r="F9" s="6">
        <v>68000</v>
      </c>
      <c r="G9" s="3">
        <v>1</v>
      </c>
      <c r="H9" s="6">
        <f t="shared" si="0"/>
        <v>68000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170000</v>
      </c>
      <c r="G10" s="3">
        <v>1</v>
      </c>
      <c r="H10" s="6">
        <f t="shared" si="0"/>
        <v>170000</v>
      </c>
      <c r="I10" s="2"/>
    </row>
    <row r="11" spans="1:9" ht="34.5" customHeight="1">
      <c r="A11" s="106"/>
      <c r="B11" s="107"/>
      <c r="C11" s="61" t="s">
        <v>69</v>
      </c>
      <c r="D11" s="62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106"/>
      <c r="B12" s="107"/>
      <c r="C12" s="59" t="s">
        <v>62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62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70</v>
      </c>
      <c r="D14" s="49"/>
      <c r="E14" s="3" t="s">
        <v>13</v>
      </c>
      <c r="F14" s="6">
        <v>23000</v>
      </c>
      <c r="G14" s="3">
        <v>1</v>
      </c>
      <c r="H14" s="6">
        <f t="shared" si="0"/>
        <v>23000</v>
      </c>
      <c r="I14" s="2"/>
    </row>
    <row r="15" spans="1:9" ht="24" customHeight="1">
      <c r="A15" s="106"/>
      <c r="B15" s="107"/>
      <c r="C15" s="48" t="s">
        <v>71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55" t="s">
        <v>63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57</v>
      </c>
      <c r="D18" s="58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61</v>
      </c>
      <c r="F19" s="7"/>
      <c r="G19" s="4"/>
      <c r="H19" s="6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661000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661000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/>
      <c r="D24" s="49"/>
      <c r="E24" s="5"/>
      <c r="F24" s="6"/>
      <c r="G24" s="3"/>
      <c r="H24" s="6">
        <f>F24*G24</f>
        <v>0</v>
      </c>
      <c r="I24" s="2"/>
    </row>
    <row r="25" spans="1:9" ht="25.15" customHeight="1">
      <c r="A25" s="72" t="str">
        <f>IF(F37="현금(이체X)",Sheet2!D2,IF(F37="카드",Sheet2!D2,IF(F37="이체 및 현금영수증",Sheet2!E1,IF(F37="카드+현금",Sheet2!D2,IF(F37="이체 및 세금계산서",Sheet2!D1)))))</f>
        <v>참고사항</v>
      </c>
      <c r="B25" s="73"/>
      <c r="C25" s="50"/>
      <c r="D25" s="49"/>
      <c r="E25" s="3"/>
      <c r="F25" s="6"/>
      <c r="G25" s="3"/>
      <c r="H25" s="6">
        <f t="shared" ref="H25:H32" si="1">F25*G25</f>
        <v>0</v>
      </c>
      <c r="I25" s="2"/>
    </row>
    <row r="26" spans="1:9">
      <c r="A26" s="74"/>
      <c r="B26" s="75"/>
      <c r="C26" s="50"/>
      <c r="D26" s="49"/>
      <c r="E26" s="5"/>
      <c r="F26" s="6"/>
      <c r="G26" s="3"/>
      <c r="H26" s="6">
        <f t="shared" si="1"/>
        <v>0</v>
      </c>
      <c r="I26" s="2"/>
    </row>
    <row r="27" spans="1:9">
      <c r="A27" s="74"/>
      <c r="B27" s="75"/>
      <c r="C27" s="51"/>
      <c r="D27" s="52"/>
      <c r="E27" s="5"/>
      <c r="F27" s="6"/>
      <c r="G27" s="3"/>
      <c r="H27" s="6">
        <f t="shared" si="1"/>
        <v>0</v>
      </c>
      <c r="I27" s="2"/>
    </row>
    <row r="28" spans="1:9">
      <c r="A28" s="74"/>
      <c r="B28" s="75"/>
      <c r="C28" s="51"/>
      <c r="D28" s="52"/>
      <c r="E28" s="5"/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8" t="s">
        <v>33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36</v>
      </c>
      <c r="B35" s="71"/>
      <c r="C35" s="84"/>
      <c r="D35" s="85"/>
      <c r="E35" s="8" t="s">
        <v>4</v>
      </c>
      <c r="F35" s="112">
        <f>SUM(E21,E33)</f>
        <v>661000</v>
      </c>
      <c r="G35" s="112"/>
      <c r="H35" s="9" t="s">
        <v>20</v>
      </c>
      <c r="I35" s="2"/>
    </row>
    <row r="36" spans="1:9" ht="16.5" customHeight="1">
      <c r="A36" s="70" t="s">
        <v>35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66100.000000000116</v>
      </c>
      <c r="G36" s="111"/>
      <c r="H36" s="10"/>
      <c r="I36" s="2"/>
    </row>
    <row r="37" spans="1:9" ht="17.25" customHeight="1">
      <c r="A37" s="70" t="s">
        <v>31</v>
      </c>
      <c r="B37" s="71"/>
      <c r="C37" s="86"/>
      <c r="D37" s="87"/>
      <c r="E37" s="8" t="s">
        <v>30</v>
      </c>
      <c r="F37" s="68" t="s">
        <v>64</v>
      </c>
      <c r="G37" s="69"/>
      <c r="H37" s="32"/>
      <c r="I37" s="2"/>
    </row>
    <row r="38" spans="1:9" ht="19.5" customHeight="1">
      <c r="A38" s="78" t="s">
        <v>32</v>
      </c>
      <c r="B38" s="79"/>
      <c r="C38" s="88">
        <f>SUM(C35:C36)-C37</f>
        <v>0</v>
      </c>
      <c r="D38" s="89"/>
      <c r="E38" s="25" t="s">
        <v>61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750000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661000</v>
      </c>
    </row>
    <row r="5" spans="1:6">
      <c r="A5" t="s">
        <v>43</v>
      </c>
      <c r="B5">
        <f>B4*1.13</f>
        <v>746929.99999999988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2020-09-06T06:45:01Z</cp:lastPrinted>
  <dcterms:created xsi:type="dcterms:W3CDTF">2019-03-28T03:58:09Z</dcterms:created>
  <dcterms:modified xsi:type="dcterms:W3CDTF">2020-09-06T08:09:13Z</dcterms:modified>
</cp:coreProperties>
</file>