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B15A57BE-F9B6-4F92-8EEE-8679411A32F5}" xr6:coauthVersionLast="45" xr6:coauthVersionMax="45" xr10:uidLastSave="{00000000-0000-0000-0000-000000000000}"/>
  <bookViews>
    <workbookView xWindow="450" yWindow="405" windowWidth="1368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32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<sst xmlns="http://schemas.openxmlformats.org/spreadsheetml/2006/main" count="83" uniqueCount="74">
  <si>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</si>
  <si>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</si>
  <si>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</si>
  <si>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</si>
  <si>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</si>
  <si>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</si>
  <si>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</si>
  <si>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</si>
  <si>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</si>
  <si>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</si>
  <si>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</si>
  <si>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</si>
  <si>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</si>
  <si>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</si>
  <si>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</si>
  <si>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</si>
  <si>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</si>
  <si>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</si>
  <si>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</si>
  <si>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</si>
  <si>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</si>
  <si>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</si>
  <si>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</si>
  <si>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</si>
  <si>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</si>
  <si>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</si>
  <si>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</si>
  <si>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</si>
  <si>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</si>
  <si>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</si>
  <si>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</si>
  <si>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</si>
  <si>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</si>
  <si>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</si>
  <si>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</si>
  <si>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</si>
  <si>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</si>
  <si>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</si>
  <si>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</si>
  <si>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</si>
  <si>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</si>
  <si>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</si>
  <si>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</si>
  <si>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</si>
  <si>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</si>
  <si>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</si>
  <si>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</si>
  <si>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</si>
  <si>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</si>
  <si>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</si>
  <si>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</si>
  <si>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</si>
  <si>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</si>
  <si>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</si>
  <si>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</si>
  <si>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</si>
  <si>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</si>
  <si>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</si>
  <si>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</si>
  <si>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</si>
  <si>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</si>
  <si>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</si>
  <si>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</si>
  <si>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</si>
  <si>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카드</t>
  </si>
  <si>
    <t>전화고객(롤,오버워치)</t>
    <phoneticPr fontId="1" type="noConversion"/>
  </si>
  <si>
    <t>인텔정품쿨러</t>
    <phoneticPr fontId="1" type="noConversion"/>
  </si>
  <si>
    <t>ASRock H410M-HVS</t>
    <phoneticPr fontId="1" type="noConversion"/>
  </si>
  <si>
    <t>삼성전자 DDR4-2666(16GB)</t>
    <phoneticPr fontId="1" type="noConversion"/>
  </si>
  <si>
    <t>마이크론 Crucial BX500 대원CTS(240GB)</t>
    <phoneticPr fontId="1" type="noConversion"/>
  </si>
  <si>
    <t>앱코 커넬강화유리</t>
    <phoneticPr fontId="1" type="noConversion"/>
  </si>
  <si>
    <t>잘만 550W 80PLUS Bronze 7년A/S</t>
    <phoneticPr fontId="1" type="noConversion"/>
  </si>
  <si>
    <t>인텔 코어i3-10세대 10100 (코멧레이크S)(정품)</t>
    <phoneticPr fontId="1" type="noConversion"/>
  </si>
  <si>
    <t>HIS 라데온 RX 570 IceQ X2 Turbo D5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</si>
</sst>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0" sqref="F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65</v>
      </c>
      <c r="C1" s="33" t="s">
        <v>45</v>
      </c>
      <c r="D1" s="34"/>
      <c r="E1" s="92"/>
      <c r="F1" s="93"/>
      <c r="G1" s="93"/>
      <c r="H1" s="94"/>
    </row>
    <row r="2" spans="1:9" ht="22.5" customHeight="1">
      <c r="A2" s="15" t="s">
        <v>46</v>
      </c>
      <c r="B2" s="22">
        <v>1099173646</v>
      </c>
      <c r="C2" s="35"/>
      <c r="D2" s="36"/>
      <c r="E2" s="95"/>
      <c r="F2" s="96"/>
      <c r="G2" s="96"/>
      <c r="H2" s="97"/>
    </row>
    <row r="3" spans="1:9" ht="22.5" customHeight="1">
      <c r="A3" s="15" t="s">
        <v>47</v>
      </c>
      <c r="B3" s="17">
        <f ca="1">TODAY()</f>
        <v>44080</v>
      </c>
      <c r="C3" s="16" t="s">
        <v>48</v>
      </c>
      <c r="D3" s="21"/>
      <c r="E3" s="95"/>
      <c r="F3" s="96"/>
      <c r="G3" s="96"/>
      <c r="H3" s="97"/>
    </row>
    <row r="4" spans="1:9" ht="22.5" customHeight="1">
      <c r="A4" s="14" t="s">
        <v>44</v>
      </c>
      <c r="B4" s="39"/>
      <c r="C4" s="39"/>
      <c r="D4" s="40"/>
      <c r="E4" s="98"/>
      <c r="F4" s="99"/>
      <c r="G4" s="99"/>
      <c r="H4" s="100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25</v>
      </c>
      <c r="B6" s="105"/>
      <c r="C6" s="59" t="s">
        <v>72</v>
      </c>
      <c r="D6" s="60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6"/>
      <c r="B7" s="107"/>
      <c r="C7" s="59" t="s">
        <v>66</v>
      </c>
      <c r="D7" s="60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59" t="s">
        <v>67</v>
      </c>
      <c r="D8" s="60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106"/>
      <c r="B9" s="107"/>
      <c r="C9" s="59" t="s">
        <v>68</v>
      </c>
      <c r="D9" s="60"/>
      <c r="E9" s="3" t="s">
        <v>8</v>
      </c>
      <c r="F9" s="6">
        <v>68000</v>
      </c>
      <c r="G9" s="3">
        <v>1</v>
      </c>
      <c r="H9" s="6">
        <f t="shared" si="0"/>
        <v>68000</v>
      </c>
      <c r="I9" s="2"/>
    </row>
    <row r="10" spans="1:9" ht="24" customHeight="1">
      <c r="A10" s="106"/>
      <c r="B10" s="107"/>
      <c r="C10" s="59" t="s">
        <v>73</v>
      </c>
      <c r="D10" s="60"/>
      <c r="E10" s="3" t="s">
        <v>9</v>
      </c>
      <c r="F10" s="6">
        <v>170000</v>
      </c>
      <c r="G10" s="3">
        <v>1</v>
      </c>
      <c r="H10" s="6">
        <f t="shared" si="0"/>
        <v>170000</v>
      </c>
      <c r="I10" s="2"/>
    </row>
    <row r="11" spans="1:9" ht="34.5" customHeight="1">
      <c r="A11" s="106"/>
      <c r="B11" s="107"/>
      <c r="C11" s="61" t="s">
        <v>69</v>
      </c>
      <c r="D11" s="62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4" customHeight="1">
      <c r="A12" s="106"/>
      <c r="B12" s="107"/>
      <c r="C12" s="59" t="s">
        <v>62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6"/>
      <c r="B13" s="107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48" t="s">
        <v>70</v>
      </c>
      <c r="D14" s="49"/>
      <c r="E14" s="3" t="s">
        <v>13</v>
      </c>
      <c r="F14" s="6">
        <v>23000</v>
      </c>
      <c r="G14" s="3">
        <v>1</v>
      </c>
      <c r="H14" s="6">
        <f t="shared" si="0"/>
        <v>23000</v>
      </c>
      <c r="I14" s="2"/>
    </row>
    <row r="15" spans="1:9" ht="24" customHeight="1">
      <c r="A15" s="106"/>
      <c r="B15" s="107"/>
      <c r="C15" s="48" t="s">
        <v>71</v>
      </c>
      <c r="D15" s="49"/>
      <c r="E15" s="3" t="s">
        <v>14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6"/>
      <c r="B16" s="107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53"/>
      <c r="D19" s="54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106"/>
      <c r="B20" s="107"/>
      <c r="C20" s="41" t="s">
        <v>18</v>
      </c>
      <c r="D20" s="41"/>
      <c r="E20" s="63">
        <f>SUM(H6:H19)</f>
        <v>661000</v>
      </c>
      <c r="F20" s="63"/>
      <c r="G20" s="29">
        <v>1</v>
      </c>
      <c r="H20" s="103" t="s">
        <v>20</v>
      </c>
      <c r="I20" s="2"/>
    </row>
    <row r="21" spans="1:9" ht="12.75" customHeight="1">
      <c r="A21" s="106"/>
      <c r="B21" s="107"/>
      <c r="C21" s="41"/>
      <c r="D21" s="41"/>
      <c r="E21" s="63">
        <f>E20*G20</f>
        <v>661000</v>
      </c>
      <c r="F21" s="63"/>
      <c r="G21" s="63"/>
      <c r="H21" s="103"/>
      <c r="I21" s="2"/>
    </row>
    <row r="22" spans="1:9" ht="12.75" customHeight="1">
      <c r="A22" s="106"/>
      <c r="B22" s="107"/>
      <c r="C22" s="41"/>
      <c r="D22" s="41"/>
      <c r="E22" s="63"/>
      <c r="F22" s="63"/>
      <c r="G22" s="63"/>
      <c r="H22" s="103"/>
      <c r="I22" s="2"/>
    </row>
    <row r="23" spans="1:9" ht="17.25" customHeight="1">
      <c r="A23" s="106"/>
      <c r="B23" s="107"/>
      <c r="C23" s="46" t="s">
        <v>23</v>
      </c>
      <c r="D23" s="4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8"/>
      <c r="B24" s="109"/>
      <c r="C24" s="48"/>
      <c r="D24" s="49"/>
      <c r="E24" s="5"/>
      <c r="F24" s="6"/>
      <c r="G24" s="3"/>
      <c r="H24" s="6">
        <f>F24*G24</f>
        <v>0</v>
      </c>
      <c r="I24" s="2"/>
    </row>
    <row r="25" spans="1:9" ht="25.15" customHeight="1">
      <c r="A25" s="72" t="str">
        <f>IF(F37="현금(이체X)",Sheet2!D2,IF(F37="카드",Sheet2!D2,IF(F37="이체 및 현금영수증",Sheet2!E1,IF(F37="카드+현금",Sheet2!D2,IF(F37="이체 및 세금계산서",Sheet2!D1)))))</f>
        <v>참고사항</v>
      </c>
      <c r="B25" s="73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4"/>
      <c r="B26" s="75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4"/>
      <c r="B27" s="75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33</v>
      </c>
      <c r="B33" s="79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4">
        <f>SUM(H24:H32)</f>
        <v>0</v>
      </c>
      <c r="F33" s="65"/>
      <c r="G33" s="65"/>
      <c r="H33" s="101" t="s">
        <v>20</v>
      </c>
      <c r="I33" s="2"/>
    </row>
    <row r="34" spans="1:9" ht="14.25" customHeight="1">
      <c r="A34" s="80"/>
      <c r="B34" s="81"/>
      <c r="C34" s="44"/>
      <c r="D34" s="45"/>
      <c r="E34" s="66"/>
      <c r="F34" s="67"/>
      <c r="G34" s="67"/>
      <c r="H34" s="102"/>
      <c r="I34" s="2"/>
    </row>
    <row r="35" spans="1:9" ht="16.5" customHeight="1">
      <c r="A35" s="70" t="s">
        <v>36</v>
      </c>
      <c r="B35" s="71"/>
      <c r="C35" s="84"/>
      <c r="D35" s="85"/>
      <c r="E35" s="8" t="s">
        <v>4</v>
      </c>
      <c r="F35" s="112">
        <f>SUM(E21,E33)</f>
        <v>661000</v>
      </c>
      <c r="G35" s="112"/>
      <c r="H35" s="9" t="s">
        <v>20</v>
      </c>
      <c r="I35" s="2"/>
    </row>
    <row r="36" spans="1:9" ht="16.5" customHeight="1">
      <c r="A36" s="70" t="s">
        <v>35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21</v>
      </c>
      <c r="F36" s="110">
        <f>F35*1.1-F35</f>
        <v>66100.000000000116</v>
      </c>
      <c r="G36" s="111"/>
      <c r="H36" s="10"/>
      <c r="I36" s="2"/>
    </row>
    <row r="37" spans="1:9" ht="17.25" customHeight="1">
      <c r="A37" s="70" t="s">
        <v>31</v>
      </c>
      <c r="B37" s="71"/>
      <c r="C37" s="86"/>
      <c r="D37" s="87"/>
      <c r="E37" s="8" t="s">
        <v>30</v>
      </c>
      <c r="F37" s="68" t="s">
        <v>64</v>
      </c>
      <c r="G37" s="69"/>
      <c r="H37" s="32"/>
      <c r="I37" s="2"/>
    </row>
    <row r="38" spans="1:9" ht="19.5" customHeight="1">
      <c r="A38" s="78" t="s">
        <v>32</v>
      </c>
      <c r="B38" s="79"/>
      <c r="C38" s="88">
        <f>SUM(C35:C36)-C37</f>
        <v>0</v>
      </c>
      <c r="D38" s="89"/>
      <c r="E38" s="25" t="s">
        <v>61</v>
      </c>
      <c r="F38" s="114"/>
      <c r="G38" s="115"/>
      <c r="H38" s="116"/>
      <c r="I38" s="2"/>
    </row>
    <row r="39" spans="1:9" ht="20.25" customHeight="1">
      <c r="A39" s="80"/>
      <c r="B39" s="81"/>
      <c r="C39" s="90"/>
      <c r="D39" s="91"/>
      <c r="E39" s="30" t="s">
        <v>22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750000</v>
      </c>
      <c r="G39" s="113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661000</v>
      </c>
    </row>
    <row r="5" spans="1:6">
      <c r="A5" t="s">
        <v>43</v>
      </c>
      <c r="B5">
        <f>B4*1.13</f>
        <v>746929.99999999988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2020-09-06T06:45:01Z</cp:lastPrinted>
  <dcterms:created xsi:type="dcterms:W3CDTF">2019-03-28T03:58:09Z</dcterms:created>
  <dcterms:modified xsi:type="dcterms:W3CDTF">2020-09-06T08:09:13Z</dcterms:modified>
</cp:coreProperties>
</file>