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682E3D03-5B62-46AB-9525-4DAEE472E3A0}" xr6:coauthVersionLast="47" xr6:coauthVersionMax="47" xr10:uidLastSave="{00000000-0000-0000-0000-000000000000}"/>
  <bookViews>
    <workbookView xWindow="8670" yWindow="2895" windowWidth="2154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<sst xmlns="http://schemas.openxmlformats.org/spreadsheetml/2006/main" count="80" uniqueCount="72">
  <si>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</si>
  <si>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</si>
  <si>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</si>
  <si>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</si>
  <si>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</si>
  <si>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</si>
  <si>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</si>
  <si>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</si>
  <si>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</si>
  <si>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</si>
  <si>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</si>
  <si>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</si>
  <si>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</si>
  <si>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</si>
  <si>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</si>
  <si>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</si>
  <si>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</si>
  <si>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</si>
  <si>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</si>
  <si>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</si>
  <si>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</si>
  <si>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</si>
  <si>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</si>
  <si>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</si>
  <si>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</si>
  <si>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</si>
  <si>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</si>
  <si>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</si>
  <si>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</si>
  <si>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</si>
  <si>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</si>
  <si>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</si>
  <si>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</si>
  <si>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</si>
  <si>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</si>
  <si>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</si>
  <si>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</si>
  <si>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</si>
  <si>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</si>
  <si>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</si>
  <si>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</si>
  <si>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</si>
  <si>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</si>
  <si>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</si>
  <si>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</si>
  <si>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</si>
  <si>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</si>
  <si>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</si>
  <si>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</si>
  <si>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</si>
  <si>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</si>
  <si>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</si>
  <si>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</si>
  <si>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</si>
  <si>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</si>
  <si>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</si>
  <si>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</si>
  <si>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</si>
  <si>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</si>
  <si>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</si>
  <si>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</si>
  <si>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</si>
  <si>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</si>
  <si>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인텔 코어i5-12세대 12400F (엘더레이크) (정품)</t>
    <phoneticPr fontId="1" type="noConversion"/>
  </si>
  <si>
    <t>인텔 기본쿨러</t>
    <phoneticPr fontId="1" type="noConversion"/>
  </si>
  <si>
    <t>GIGABYTE B660M DS3H D4</t>
    <phoneticPr fontId="1" type="noConversion"/>
  </si>
  <si>
    <t>삼성전자 DDR4-3200 (8GB)</t>
    <phoneticPr fontId="1" type="noConversion"/>
  </si>
  <si>
    <t>삼성전자 PM9A1 M.2 NVMe 병행수입 (512GB)</t>
    <phoneticPr fontId="1" type="noConversion"/>
  </si>
  <si>
    <t>GIGABYTE 지포스 RTX 3050 EAGLE OC D6 8GB</t>
    <phoneticPr fontId="1" type="noConversion"/>
  </si>
  <si>
    <t>DAVEN KAISER AIR 강화유리 (블랙)</t>
    <phoneticPr fontId="1" type="noConversion"/>
  </si>
  <si>
    <t>잘만 MegaMax 800W 80PLUS STANDARD</t>
    <phoneticPr fontId="1" type="noConversion"/>
  </si>
  <si>
    <t>010-2869-2991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</si>
</sst>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71</v>
      </c>
      <c r="C1" s="44" t="s">
        <v>47</v>
      </c>
      <c r="D1" s="45"/>
      <c r="E1" s="101"/>
      <c r="F1" s="102"/>
      <c r="G1" s="102"/>
      <c r="H1" s="103"/>
    </row>
    <row r="2" spans="1:9" ht="22.5" customHeight="1">
      <c r="A2" s="15" t="s">
        <v>31</v>
      </c>
      <c r="B2" s="22">
        <v>1028692991</v>
      </c>
      <c r="C2" s="46"/>
      <c r="D2" s="47"/>
      <c r="E2" s="104"/>
      <c r="F2" s="105"/>
      <c r="G2" s="105"/>
      <c r="H2" s="106"/>
    </row>
    <row r="3" spans="1:9" ht="22.5" customHeight="1">
      <c r="A3" s="15" t="s">
        <v>32</v>
      </c>
      <c r="B3" s="17">
        <f ca="1">TODAY()</f>
        <v>44590</v>
      </c>
      <c r="C3" s="16" t="s">
        <v>33</v>
      </c>
      <c r="D3" s="21"/>
      <c r="E3" s="104"/>
      <c r="F3" s="105"/>
      <c r="G3" s="105"/>
      <c r="H3" s="106"/>
    </row>
    <row r="4" spans="1:9" ht="22.5" customHeight="1">
      <c r="A4" s="14" t="s">
        <v>30</v>
      </c>
      <c r="B4" s="50"/>
      <c r="C4" s="50"/>
      <c r="D4" s="51"/>
      <c r="E4" s="107"/>
      <c r="F4" s="108"/>
      <c r="G4" s="108"/>
      <c r="H4" s="109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59" t="s">
        <v>63</v>
      </c>
      <c r="D6" s="60"/>
      <c r="E6" s="3" t="s">
        <v>53</v>
      </c>
      <c r="F6" s="6">
        <v>250000</v>
      </c>
      <c r="G6" s="3">
        <v>1</v>
      </c>
      <c r="H6" s="6">
        <f>F6*G6</f>
        <v>250000</v>
      </c>
      <c r="I6" s="2"/>
    </row>
    <row r="7" spans="1:9" ht="24" customHeight="1">
      <c r="A7" s="36"/>
      <c r="B7" s="37"/>
      <c r="C7" s="59" t="s">
        <v>64</v>
      </c>
      <c r="D7" s="60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3" t="s">
        <v>65</v>
      </c>
      <c r="D8" s="114"/>
      <c r="E8" s="3" t="s">
        <v>55</v>
      </c>
      <c r="F8" s="6">
        <v>150000</v>
      </c>
      <c r="G8" s="3">
        <v>1</v>
      </c>
      <c r="H8" s="6">
        <f t="shared" si="0"/>
        <v>150000</v>
      </c>
      <c r="I8" s="2"/>
    </row>
    <row r="9" spans="1:9" ht="24" customHeight="1">
      <c r="A9" s="36"/>
      <c r="B9" s="37"/>
      <c r="C9" s="59" t="s">
        <v>66</v>
      </c>
      <c r="D9" s="60"/>
      <c r="E9" s="3" t="s">
        <v>56</v>
      </c>
      <c r="F9" s="6">
        <v>42500</v>
      </c>
      <c r="G9" s="3">
        <v>2</v>
      </c>
      <c r="H9" s="6">
        <f t="shared" si="0"/>
        <v>85000</v>
      </c>
      <c r="I9" s="2"/>
    </row>
    <row r="10" spans="1:9" ht="24" customHeight="1">
      <c r="A10" s="36"/>
      <c r="B10" s="37"/>
      <c r="C10" s="59" t="s">
        <v>68</v>
      </c>
      <c r="D10" s="60"/>
      <c r="E10" s="3" t="s">
        <v>57</v>
      </c>
      <c r="F10" s="6">
        <v>540000</v>
      </c>
      <c r="G10" s="3">
        <v>1</v>
      </c>
      <c r="H10" s="6">
        <f t="shared" si="0"/>
        <v>540000</v>
      </c>
      <c r="I10" s="2"/>
    </row>
    <row r="11" spans="1:9" ht="24" customHeight="1">
      <c r="A11" s="36"/>
      <c r="B11" s="37"/>
      <c r="C11" s="61" t="s">
        <v>67</v>
      </c>
      <c r="D11" s="62"/>
      <c r="E11" s="3" t="s">
        <v>58</v>
      </c>
      <c r="F11" s="6">
        <v>90000</v>
      </c>
      <c r="G11" s="3">
        <v>1</v>
      </c>
      <c r="H11" s="6">
        <f t="shared" si="0"/>
        <v>90000</v>
      </c>
      <c r="I11" s="2"/>
    </row>
    <row r="12" spans="1:9" ht="24" customHeight="1">
      <c r="A12" s="36"/>
      <c r="B12" s="37"/>
      <c r="C12" s="59"/>
      <c r="D12" s="60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69</v>
      </c>
      <c r="D14" s="56"/>
      <c r="E14" s="3" t="s">
        <v>61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36"/>
      <c r="B15" s="37"/>
      <c r="C15" s="55" t="s">
        <v>70</v>
      </c>
      <c r="D15" s="56"/>
      <c r="E15" s="3" t="s">
        <v>62</v>
      </c>
      <c r="F15" s="6">
        <v>65000</v>
      </c>
      <c r="G15" s="3">
        <v>1</v>
      </c>
      <c r="H15" s="6">
        <f t="shared" si="0"/>
        <v>65000</v>
      </c>
      <c r="I15" s="2"/>
    </row>
    <row r="16" spans="1:9" ht="24" customHeight="1">
      <c r="A16" s="36"/>
      <c r="B16" s="37"/>
      <c r="C16" s="55"/>
      <c r="D16" s="56"/>
      <c r="E16" s="3"/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7" t="s">
        <v>42</v>
      </c>
      <c r="D18" s="58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6">
        <f>SUM(H6:H19)</f>
        <v>1280000</v>
      </c>
      <c r="F20" s="66"/>
      <c r="G20" s="29">
        <v>1</v>
      </c>
      <c r="H20" s="112" t="s">
        <v>8</v>
      </c>
      <c r="I20" s="2"/>
    </row>
    <row r="21" spans="1:9" ht="12.75" customHeight="1">
      <c r="A21" s="40"/>
      <c r="B21" s="41"/>
      <c r="C21" s="52"/>
      <c r="D21" s="52"/>
      <c r="E21" s="66">
        <f>E20*G20</f>
        <v>1280000</v>
      </c>
      <c r="F21" s="66"/>
      <c r="G21" s="66"/>
      <c r="H21" s="112"/>
      <c r="I21" s="2"/>
    </row>
    <row r="22" spans="1:9" ht="12.75" customHeight="1">
      <c r="A22" s="40"/>
      <c r="B22" s="41"/>
      <c r="C22" s="52"/>
      <c r="D22" s="52"/>
      <c r="E22" s="66"/>
      <c r="F22" s="66"/>
      <c r="G22" s="66"/>
      <c r="H22" s="112"/>
      <c r="I22" s="2"/>
    </row>
    <row r="23" spans="1:9" ht="17.25" customHeight="1">
      <c r="A23" s="40"/>
      <c r="B23" s="41"/>
      <c r="C23" s="93" t="s">
        <v>11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5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6"/>
      <c r="C25" s="63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7"/>
      <c r="B26" s="78"/>
      <c r="C26" s="63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7"/>
      <c r="B27" s="78"/>
      <c r="C27" s="65"/>
      <c r="D27" s="64"/>
      <c r="E27" s="5"/>
      <c r="F27" s="6"/>
      <c r="G27" s="3"/>
      <c r="H27" s="6">
        <f t="shared" si="1"/>
        <v>0</v>
      </c>
      <c r="I27" s="2"/>
    </row>
    <row r="28" spans="1:9" ht="21.95" customHeight="1">
      <c r="A28" s="77"/>
      <c r="B28" s="78"/>
      <c r="C28" s="63"/>
      <c r="D28" s="64"/>
      <c r="E28" s="5"/>
      <c r="F28" s="6"/>
      <c r="G28" s="3"/>
      <c r="H28" s="6">
        <f t="shared" si="1"/>
        <v>0</v>
      </c>
      <c r="I28" s="2"/>
    </row>
    <row r="29" spans="1:9" ht="21.95" customHeight="1">
      <c r="A29" s="77"/>
      <c r="B29" s="78"/>
      <c r="C29" s="65"/>
      <c r="D29" s="64"/>
      <c r="E29" s="5"/>
      <c r="F29" s="6"/>
      <c r="G29" s="3"/>
      <c r="H29" s="6">
        <f t="shared" si="1"/>
        <v>0</v>
      </c>
      <c r="I29" s="2"/>
    </row>
    <row r="30" spans="1:9" ht="21.95" customHeight="1">
      <c r="A30" s="77"/>
      <c r="B30" s="78"/>
      <c r="C30" s="65"/>
      <c r="D30" s="6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7"/>
      <c r="B31" s="78"/>
      <c r="C31" s="65"/>
      <c r="D31" s="64"/>
      <c r="E31" s="5"/>
      <c r="F31" s="6"/>
      <c r="G31" s="3"/>
      <c r="H31" s="6">
        <f t="shared" si="1"/>
        <v>0</v>
      </c>
      <c r="I31" s="2"/>
    </row>
    <row r="32" spans="1:9" hidden="1">
      <c r="A32" s="79"/>
      <c r="B32" s="80"/>
      <c r="C32" s="65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81" t="s">
        <v>19</v>
      </c>
      <c r="B33" s="82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67">
        <f>SUM(H24:H32)</f>
        <v>0</v>
      </c>
      <c r="F33" s="68"/>
      <c r="G33" s="68"/>
      <c r="H33" s="110" t="s">
        <v>8</v>
      </c>
      <c r="I33" s="2"/>
    </row>
    <row r="34" spans="1:9" ht="14.25" customHeight="1">
      <c r="A34" s="83"/>
      <c r="B34" s="84"/>
      <c r="C34" s="91"/>
      <c r="D34" s="92"/>
      <c r="E34" s="69"/>
      <c r="F34" s="70"/>
      <c r="G34" s="70"/>
      <c r="H34" s="111"/>
      <c r="I34" s="2"/>
    </row>
    <row r="35" spans="1:9" ht="16.5" customHeight="1">
      <c r="A35" s="73" t="s">
        <v>22</v>
      </c>
      <c r="B35" s="74"/>
      <c r="C35" s="87"/>
      <c r="D35" s="88"/>
      <c r="E35" s="8" t="s">
        <v>4</v>
      </c>
      <c r="F35" s="117">
        <f>SUM(E21,E33)</f>
        <v>1280000</v>
      </c>
      <c r="G35" s="117"/>
      <c r="H35" s="9" t="s">
        <v>8</v>
      </c>
      <c r="I35" s="2"/>
    </row>
    <row r="36" spans="1:9" ht="16.5" customHeight="1">
      <c r="A36" s="73" t="s">
        <v>21</v>
      </c>
      <c r="B36" s="74"/>
      <c r="C36" s="85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6"/>
      <c r="E36" s="8" t="s">
        <v>9</v>
      </c>
      <c r="F36" s="115">
        <f>F35*1.1-F35</f>
        <v>128000</v>
      </c>
      <c r="G36" s="116"/>
      <c r="H36" s="10"/>
      <c r="I36" s="2"/>
    </row>
    <row r="37" spans="1:9" ht="17.25" customHeight="1">
      <c r="A37" s="73" t="s">
        <v>17</v>
      </c>
      <c r="B37" s="74"/>
      <c r="C37" s="95"/>
      <c r="D37" s="96"/>
      <c r="E37" s="8" t="s">
        <v>16</v>
      </c>
      <c r="F37" s="71" t="s">
        <v>50</v>
      </c>
      <c r="G37" s="72"/>
      <c r="H37" s="32"/>
      <c r="I37" s="2"/>
    </row>
    <row r="38" spans="1:9" ht="19.5" customHeight="1">
      <c r="A38" s="81" t="s">
        <v>18</v>
      </c>
      <c r="B38" s="82"/>
      <c r="C38" s="97">
        <f>SUM(C35:C36)-C37</f>
        <v>0</v>
      </c>
      <c r="D38" s="98"/>
      <c r="E38" s="25" t="s">
        <v>17</v>
      </c>
      <c r="F38" s="119"/>
      <c r="G38" s="120"/>
      <c r="H38" s="121"/>
      <c r="I38" s="2"/>
    </row>
    <row r="39" spans="1:9" ht="20.25" customHeight="1">
      <c r="A39" s="83"/>
      <c r="B39" s="84"/>
      <c r="C39" s="99"/>
      <c r="D39" s="100"/>
      <c r="E39" s="30" t="s">
        <v>10</v>
      </c>
      <c r="F39" s="118">
        <f>IF(F37="현금(이체X)",F35,IF(F37="카드",ROUND(Sheet2!B5,-4),IF(F37="이체 및 현금영수증",F35+F35*10%,IF(F37="이체 및 세금계산서",F35+F35*10%,IF(F37="이체 및 세금계산서",F35+F35*10%,)))))-F38</f>
        <v>1408000</v>
      </c>
      <c r="G39" s="11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1280000</v>
      </c>
    </row>
    <row r="5" spans="1:6">
      <c r="A5" t="s">
        <v>29</v>
      </c>
      <c r="B5">
        <f>B4*1.13</f>
        <v>1446399.9999999998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2022-01-29T04:43:40Z</dcterms:modified>
</cp:coreProperties>
</file>