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9BF5B5E6-E596-4A35-86A6-45784E808184}" xr6:coauthVersionLast="47" xr6:coauthVersionMax="47" xr10:uidLastSave="{A21E8DB3-9978-47D8-AD47-3D4C86AE2005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<sst xmlns="http://schemas.openxmlformats.org/spreadsheetml/2006/main" count="91" uniqueCount="81">
  <si>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</si>
  <si>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</si>
  <si>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</si>
  <si>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</si>
  <si>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</si>
  <si>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</si>
  <si>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</si>
  <si>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</si>
  <si>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</si>
  <si>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</si>
  <si>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</si>
  <si>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</si>
  <si>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</si>
  <si>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</si>
  <si>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</si>
  <si>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</si>
  <si>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</si>
  <si>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</si>
  <si>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</si>
  <si>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</si>
  <si>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</si>
  <si>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</si>
  <si>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</si>
  <si>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</si>
  <si>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</si>
  <si>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</si>
  <si>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</si>
  <si>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</si>
  <si>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</si>
  <si>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</si>
  <si>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</si>
  <si>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</si>
  <si>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</si>
  <si>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</si>
  <si>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</si>
  <si>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</si>
  <si>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</si>
  <si>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</si>
  <si>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</si>
  <si>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</si>
  <si>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</si>
  <si>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</si>
  <si>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</si>
  <si>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</si>
  <si>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</si>
  <si>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</si>
  <si>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</si>
  <si>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</si>
  <si>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</si>
  <si>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</si>
  <si>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</si>
  <si>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</si>
  <si>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</si>
  <si>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</si>
  <si>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</si>
  <si>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</si>
  <si>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</si>
  <si>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</si>
  <si>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</si>
  <si>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</si>
  <si>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</si>
  <si>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</si>
  <si>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12600KF (엘더레이크) (정품)</t>
    <phoneticPr fontId="1" type="noConversion"/>
  </si>
  <si>
    <t>DEEPCOOL AK620 (BLACK)</t>
    <phoneticPr fontId="1" type="noConversion"/>
  </si>
  <si>
    <t>EVGA 지포스 RTX 3080 FTW3 ULTRA GAMING D6X 10GB LHR</t>
    <phoneticPr fontId="1" type="noConversion"/>
  </si>
  <si>
    <t>MSI MAG B660M 박격포 WIFI</t>
    <phoneticPr fontId="1" type="noConversion"/>
  </si>
  <si>
    <t>삼성전자 DDR5-4800 (8GB)</t>
    <phoneticPr fontId="1" type="noConversion"/>
  </si>
  <si>
    <t>삼성전자 PM9A1 M.2 NVMe 병행수입 (1TB)</t>
    <phoneticPr fontId="1" type="noConversion"/>
  </si>
  <si>
    <t>darkFlash DLX200 MESH RGB 강화유리 (블랙)</t>
    <phoneticPr fontId="1" type="noConversion"/>
  </si>
  <si>
    <t>시소닉 FOCUS GOLD GM-850 Modular</t>
    <phoneticPr fontId="1" type="noConversion"/>
  </si>
  <si>
    <t>이체 및 현금영수증</t>
  </si>
  <si>
    <t>010-9442-4248</t>
    <phoneticPr fontId="1" type="noConversion"/>
  </si>
  <si>
    <t>LG전자 울트라기어 27GP850</t>
    <phoneticPr fontId="1" type="noConversion"/>
  </si>
  <si>
    <t>모니터</t>
    <phoneticPr fontId="1" type="noConversion"/>
  </si>
  <si>
    <t>[BENQ] 마우스패드, ZOWIE G-SR [블랙-블랙라인]</t>
    <phoneticPr fontId="1" type="noConversion"/>
  </si>
  <si>
    <t>패드</t>
    <phoneticPr fontId="1" type="noConversion"/>
  </si>
  <si>
    <t>헤드셋</t>
    <phoneticPr fontId="1" type="noConversion"/>
  </si>
  <si>
    <t>[CORSAIR] [헤드셋] VOID RGB ELITE WIRELESS [무선/가상7.1ch] [카본] -정품</t>
    <phoneticPr fontId="1" type="noConversion"/>
  </si>
  <si>
    <t>계약금</t>
    <phoneticPr fontId="1" type="noConversion"/>
  </si>
  <si>
    <t>[CORSAIR] K70 RGB TKL Champion 87키
리니어 적축, 한영자판 [블랙/USB]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</si>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</sst>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10" borderId="12" xfId="0" applyFont="1" applyFill="1" applyBorder="1" applyAlignment="1">
      <alignment horizontal="center" vertical="center"/>
    </xf>
    <xf numFmtId="176" fontId="2" fillId="10" borderId="12" xfId="0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/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40</v>
      </c>
      <c r="B2" s="20" t="s">
        <v>71</v>
      </c>
      <c r="C2" s="38"/>
      <c r="D2" s="39"/>
      <c r="E2" s="110"/>
      <c r="F2" s="111"/>
      <c r="G2" s="111"/>
      <c r="H2" s="112"/>
    </row>
    <row r="3" spans="1:9" ht="22.5" customHeight="1">
      <c r="A3" s="15" t="s">
        <v>41</v>
      </c>
      <c r="B3" s="17">
        <f ca="1">TODAY()</f>
        <v>44794</v>
      </c>
      <c r="C3" s="16" t="s">
        <v>42</v>
      </c>
      <c r="D3" s="19"/>
      <c r="E3" s="110"/>
      <c r="F3" s="111"/>
      <c r="G3" s="111"/>
      <c r="H3" s="112"/>
    </row>
    <row r="4" spans="1:9" ht="22.5" customHeight="1">
      <c r="A4" s="14" t="s">
        <v>39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62</v>
      </c>
      <c r="D6" s="54"/>
      <c r="E6" s="3" t="s">
        <v>6</v>
      </c>
      <c r="F6" s="6">
        <v>387000</v>
      </c>
      <c r="G6" s="3">
        <v>1</v>
      </c>
      <c r="H6" s="6">
        <f>F6*G6</f>
        <v>387000</v>
      </c>
      <c r="I6" s="2"/>
    </row>
    <row r="7" spans="1:9" ht="24" customHeight="1">
      <c r="A7" s="67"/>
      <c r="B7" s="68"/>
      <c r="C7" s="53" t="s">
        <v>63</v>
      </c>
      <c r="D7" s="54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67"/>
      <c r="B8" s="68"/>
      <c r="C8" s="119" t="s">
        <v>65</v>
      </c>
      <c r="D8" s="120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67"/>
      <c r="B9" s="68"/>
      <c r="C9" s="53" t="s">
        <v>66</v>
      </c>
      <c r="D9" s="54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7"/>
      <c r="B10" s="68"/>
      <c r="C10" s="53" t="s">
        <v>64</v>
      </c>
      <c r="D10" s="54"/>
      <c r="E10" s="3" t="s">
        <v>9</v>
      </c>
      <c r="F10" s="6">
        <v>1199000</v>
      </c>
      <c r="G10" s="3">
        <v>1</v>
      </c>
      <c r="H10" s="6">
        <f t="shared" si="0"/>
        <v>1199000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67</v>
      </c>
      <c r="D12" s="54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68</v>
      </c>
      <c r="D14" s="48"/>
      <c r="E14" s="3" t="s">
        <v>11</v>
      </c>
      <c r="F14" s="6">
        <v>115000</v>
      </c>
      <c r="G14" s="3">
        <v>1</v>
      </c>
      <c r="H14" s="6">
        <f t="shared" si="0"/>
        <v>115000</v>
      </c>
      <c r="I14" s="2"/>
    </row>
    <row r="15" spans="1:9" ht="24" customHeight="1">
      <c r="A15" s="67"/>
      <c r="B15" s="68"/>
      <c r="C15" s="47" t="s">
        <v>69</v>
      </c>
      <c r="D15" s="48"/>
      <c r="E15" s="3" t="s">
        <v>12</v>
      </c>
      <c r="F15" s="6">
        <v>164000</v>
      </c>
      <c r="G15" s="3">
        <v>1</v>
      </c>
      <c r="H15" s="6">
        <f t="shared" si="0"/>
        <v>164000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50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32" t="s">
        <v>78</v>
      </c>
      <c r="F19" s="33">
        <v>300000</v>
      </c>
      <c r="G19" s="32">
        <v>-1</v>
      </c>
      <c r="H19" s="34">
        <f t="shared" si="0"/>
        <v>-300000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2220000</v>
      </c>
      <c r="F20" s="60"/>
      <c r="G20" s="27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2220000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3"/>
      <c r="B24" s="74"/>
      <c r="C24" s="47" t="s">
        <v>72</v>
      </c>
      <c r="D24" s="48"/>
      <c r="E24" s="5" t="s">
        <v>73</v>
      </c>
      <c r="F24" s="6">
        <v>530000</v>
      </c>
      <c r="G24" s="3">
        <v>1</v>
      </c>
      <c r="H24" s="6">
        <f>F24*G24</f>
        <v>530000</v>
      </c>
      <c r="I24" s="2"/>
    </row>
    <row r="25" spans="1:9" ht="25.15" customHeight="1">
      <c r="A25" s="90"/>
      <c r="B25" s="91"/>
      <c r="C25" s="87" t="s">
        <v>74</v>
      </c>
      <c r="D25" s="48"/>
      <c r="E25" s="5" t="s">
        <v>75</v>
      </c>
      <c r="F25" s="6">
        <v>48000</v>
      </c>
      <c r="G25" s="3">
        <v>1</v>
      </c>
      <c r="H25" s="6">
        <f>F25*G25</f>
        <v>48000</v>
      </c>
      <c r="I25" s="2"/>
    </row>
    <row r="26" spans="1:9" ht="31.5" customHeight="1">
      <c r="A26" s="92"/>
      <c r="B26" s="93"/>
      <c r="C26" s="87" t="s">
        <v>77</v>
      </c>
      <c r="D26" s="48"/>
      <c r="E26" s="5" t="s">
        <v>76</v>
      </c>
      <c r="F26" s="6">
        <v>132000</v>
      </c>
      <c r="G26" s="3">
        <v>1</v>
      </c>
      <c r="H26" s="6">
        <f t="shared" ref="H26:H32" si="1">F26*G26</f>
        <v>132000</v>
      </c>
      <c r="I26" s="2"/>
    </row>
    <row r="27" spans="1:9" ht="29.25" customHeight="1">
      <c r="A27" s="92"/>
      <c r="B27" s="93"/>
      <c r="C27" s="87" t="s">
        <v>79</v>
      </c>
      <c r="D27" s="59"/>
      <c r="E27" s="5" t="s">
        <v>80</v>
      </c>
      <c r="F27" s="6">
        <v>170000</v>
      </c>
      <c r="G27" s="3">
        <v>1</v>
      </c>
      <c r="H27" s="6">
        <f t="shared" si="1"/>
        <v>170000</v>
      </c>
      <c r="I27" s="2"/>
    </row>
    <row r="28" spans="1:9">
      <c r="A28" s="92"/>
      <c r="B28" s="93"/>
      <c r="C28" s="58"/>
      <c r="D28" s="59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61">
        <f>SUM(H24:H32)</f>
        <v>880000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/>
      <c r="D35" s="80"/>
      <c r="E35" s="8" t="s">
        <v>4</v>
      </c>
      <c r="F35" s="123">
        <f>SUM(E21,E33)</f>
        <v>3100000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/>
      <c r="D36" s="78"/>
      <c r="E36" s="8" t="s">
        <v>19</v>
      </c>
      <c r="F36" s="121">
        <f>F35*1.1-F35</f>
        <v>310000.00000000047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70</v>
      </c>
      <c r="G37" s="76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3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8" t="s">
        <v>20</v>
      </c>
      <c r="F39" s="124">
        <f>IF(F37="현금(이체X)",F35,IF(F37="웹결제",ROUND(Sheet2!B6,-4),IF(F37="이체 및 현금영수증",F35+F35*10%,IF(F37="이체 및 세금계산서",F35+F35*10%,IF(F37="이체 및 세금계산서",F35+F35*10%,)))))-F38</f>
        <v>3410000</v>
      </c>
      <c r="G39" s="12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5" t="s">
        <v>59</v>
      </c>
      <c r="G40" s="35"/>
      <c r="H40" s="30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56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3100000</v>
      </c>
    </row>
    <row r="5" spans="1:6">
      <c r="A5" t="s">
        <v>38</v>
      </c>
      <c r="B5">
        <f>B4*1.12</f>
        <v>3472000.0000000005</v>
      </c>
    </row>
    <row r="6" spans="1:6">
      <c r="A6" t="s">
        <v>57</v>
      </c>
      <c r="B6">
        <f>B4*1.13</f>
        <v>3502999.9999999995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2022-08-21T03:44:08Z</cp:lastPrinted>
  <dcterms:created xsi:type="dcterms:W3CDTF">2019-03-28T03:58:09Z</dcterms:created>
  <dcterms:modified xsi:type="dcterms:W3CDTF">2022-08-21T03:59:13Z</dcterms:modified>
</cp:coreProperties>
</file>