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8FCBEC8-BC04-4247-9780-67D55FF17F35}" xr6:coauthVersionLast="45" xr6:coauthVersionMax="45" xr10:uidLastSave="{00000000-0000-0000-0000-000000000000}"/>
  <bookViews>
    <workbookView xWindow="-22815" yWindow="378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<sst xmlns="http://schemas.openxmlformats.org/spreadsheetml/2006/main" count="90" uniqueCount="82">
  <si>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</si>
  <si>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</si>
  <si>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</si>
  <si>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</si>
  <si>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</si>
  <si>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</si>
  <si>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</si>
  <si>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</si>
  <si>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</si>
  <si>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</si>
  <si>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</si>
  <si>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</si>
  <si>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</si>
  <si>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</si>
  <si>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</si>
  <si>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</si>
  <si>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</si>
  <si>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</si>
  <si>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</si>
  <si>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</si>
  <si>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</si>
  <si>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</si>
  <si>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</si>
  <si>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</si>
  <si>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</si>
  <si>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</si>
  <si>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</si>
  <si>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</si>
  <si>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</si>
  <si>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</si>
  <si>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</si>
  <si>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</si>
  <si>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</si>
  <si>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</si>
  <si>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</si>
  <si>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</si>
  <si>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</si>
  <si>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</si>
  <si>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</si>
  <si>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</si>
  <si>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</si>
  <si>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</si>
  <si>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</si>
  <si>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</si>
  <si>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</si>
  <si>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</si>
  <si>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</si>
  <si>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</si>
  <si>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</si>
  <si>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</si>
  <si>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</si>
  <si>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</si>
  <si>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</si>
  <si>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</si>
  <si>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</si>
  <si>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</si>
  <si>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</si>
  <si>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</si>
  <si>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</si>
  <si>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</si>
  <si>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</si>
  <si>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</si>
  <si>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</si>
  <si>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</si>
  <si>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G6400 (코멧레이크S) (정품)</t>
    <phoneticPr fontId="1" type="noConversion"/>
  </si>
  <si>
    <t>Western Digital WD BLUE 5400/256M (WD20EZAZ, 2TB)</t>
    <phoneticPr fontId="1" type="noConversion"/>
  </si>
  <si>
    <t>COOLMAX 가성비 NO.2</t>
    <phoneticPr fontId="1" type="noConversion"/>
  </si>
  <si>
    <t>잘만 WATTGIGA K 550W 80PLUS BRONZE 230V</t>
    <phoneticPr fontId="1" type="noConversion"/>
  </si>
  <si>
    <t>인텔 정품쿨러</t>
    <phoneticPr fontId="1" type="noConversion"/>
  </si>
  <si>
    <t>인텔 UHD 610 내장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</si>
  <si>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</si>
  <si>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</si>
  <si>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</si>
  <si>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</si>
  <si>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</si>
  <si>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5mm 장패드</t>
    <phoneticPr fontId="1" type="noConversion"/>
  </si>
  <si>
    <t>화유플라워</t>
    <phoneticPr fontId="1" type="noConversion"/>
  </si>
  <si>
    <t>H410M-HDV</t>
    <phoneticPr fontId="1" type="noConversion"/>
  </si>
  <si>
    <t>삼성전자 DDR4 8G PC4-21300 (정품)</t>
    <phoneticPr fontId="1" type="noConversion"/>
  </si>
  <si>
    <t>마이크론 BX500 240GB</t>
    <phoneticPr fontId="1" type="noConversion"/>
  </si>
  <si>
    <t>케이블</t>
    <phoneticPr fontId="1" type="noConversion"/>
  </si>
  <si>
    <t>DVI to DVI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</si>
</sst>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34" t="s">
        <v>45</v>
      </c>
      <c r="D1" s="35"/>
      <c r="E1" s="90"/>
      <c r="F1" s="91"/>
      <c r="G1" s="91"/>
      <c r="H1" s="92"/>
    </row>
    <row r="2" spans="1:9" ht="22.5" customHeight="1">
      <c r="A2" s="18" t="s">
        <v>46</v>
      </c>
      <c r="B2" s="26">
        <v>1028505250</v>
      </c>
      <c r="C2" s="36"/>
      <c r="D2" s="37"/>
      <c r="E2" s="93"/>
      <c r="F2" s="94"/>
      <c r="G2" s="94"/>
      <c r="H2" s="95"/>
    </row>
    <row r="3" spans="1:9" ht="22.5" customHeight="1">
      <c r="A3" s="18" t="s">
        <v>47</v>
      </c>
      <c r="B3" s="20">
        <f ca="1">TODAY()</f>
        <v>44039</v>
      </c>
      <c r="C3" s="19" t="s">
        <v>48</v>
      </c>
      <c r="D3" s="25"/>
      <c r="E3" s="93"/>
      <c r="F3" s="94"/>
      <c r="G3" s="94"/>
      <c r="H3" s="95"/>
    </row>
    <row r="4" spans="1:9" ht="22.5" customHeight="1">
      <c r="A4" s="17" t="s">
        <v>44</v>
      </c>
      <c r="B4" s="40"/>
      <c r="C4" s="40"/>
      <c r="D4" s="41"/>
      <c r="E4" s="96"/>
      <c r="F4" s="97"/>
      <c r="G4" s="97"/>
      <c r="H4" s="98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2" t="s">
        <v>25</v>
      </c>
      <c r="B6" s="103"/>
      <c r="C6" s="60" t="s">
        <v>64</v>
      </c>
      <c r="D6" s="61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5.5" customHeight="1">
      <c r="A7" s="104"/>
      <c r="B7" s="105"/>
      <c r="C7" s="60" t="s">
        <v>68</v>
      </c>
      <c r="D7" s="61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4"/>
      <c r="B8" s="105"/>
      <c r="C8" s="60" t="s">
        <v>77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4"/>
      <c r="B9" s="105"/>
      <c r="C9" s="60" t="s">
        <v>78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4"/>
      <c r="B10" s="105"/>
      <c r="C10" s="60" t="s">
        <v>69</v>
      </c>
      <c r="D10" s="61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4"/>
      <c r="B11" s="105"/>
      <c r="C11" s="60" t="s">
        <v>79</v>
      </c>
      <c r="D11" s="61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4"/>
      <c r="B12" s="105"/>
      <c r="C12" s="60" t="s">
        <v>65</v>
      </c>
      <c r="D12" s="61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4"/>
      <c r="B13" s="105"/>
      <c r="C13" s="55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4"/>
      <c r="B14" s="105"/>
      <c r="C14" s="55" t="s">
        <v>66</v>
      </c>
      <c r="D14" s="50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4"/>
      <c r="B15" s="105"/>
      <c r="C15" s="55" t="s">
        <v>67</v>
      </c>
      <c r="D15" s="50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4"/>
      <c r="B16" s="105"/>
      <c r="C16" s="56" t="s">
        <v>62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4"/>
      <c r="B20" s="105"/>
      <c r="C20" s="42" t="s">
        <v>18</v>
      </c>
      <c r="D20" s="42"/>
      <c r="E20" s="62">
        <f>SUM(H6:H19)</f>
        <v>445000</v>
      </c>
      <c r="F20" s="62"/>
      <c r="G20" s="24">
        <v>1</v>
      </c>
      <c r="H20" s="101" t="s">
        <v>20</v>
      </c>
      <c r="I20" s="2"/>
    </row>
    <row r="21" spans="1:9" ht="12.75" customHeight="1">
      <c r="A21" s="104"/>
      <c r="B21" s="105"/>
      <c r="C21" s="42"/>
      <c r="D21" s="42"/>
      <c r="E21" s="62">
        <f>E20*G20</f>
        <v>445000</v>
      </c>
      <c r="F21" s="62"/>
      <c r="G21" s="62"/>
      <c r="H21" s="101"/>
      <c r="I21" s="2"/>
    </row>
    <row r="22" spans="1:9" ht="12.75" customHeight="1">
      <c r="A22" s="104"/>
      <c r="B22" s="105"/>
      <c r="C22" s="42"/>
      <c r="D22" s="42"/>
      <c r="E22" s="62"/>
      <c r="F22" s="62"/>
      <c r="G22" s="62"/>
      <c r="H22" s="101"/>
      <c r="I22" s="2"/>
    </row>
    <row r="23" spans="1:9" ht="17.25" customHeight="1">
      <c r="A23" s="104"/>
      <c r="B23" s="105"/>
      <c r="C23" s="47" t="s">
        <v>23</v>
      </c>
      <c r="D23" s="48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6"/>
      <c r="B24" s="107"/>
      <c r="C24" s="49" t="s">
        <v>73</v>
      </c>
      <c r="D24" s="50"/>
      <c r="E24" s="33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0" t="str">
        <f>IF(F37="현금(이체X)",Sheet2!D2,IF(F37="카드",Sheet2!D2,IF(F37="이체 및 현금영수증",Sheet2!E1,IF(F37="카드+현금",Sheet2!D2,IF(F37="이체 및 세금계산서",Sheet2!D1)))))</f>
        <v>참고사항</v>
      </c>
      <c r="B25" s="71"/>
      <c r="C25" s="49" t="s">
        <v>74</v>
      </c>
      <c r="D25" s="50"/>
      <c r="E25" s="5" t="s">
        <v>71</v>
      </c>
      <c r="F25" s="6">
        <v>0</v>
      </c>
      <c r="G25" s="3">
        <v>1</v>
      </c>
      <c r="H25" s="6">
        <f>F25*G25</f>
        <v>0</v>
      </c>
      <c r="I25" s="2"/>
    </row>
    <row r="26" spans="1:9" ht="16.5" customHeight="1">
      <c r="A26" s="72"/>
      <c r="B26" s="73"/>
      <c r="C26" s="49" t="s">
        <v>75</v>
      </c>
      <c r="D26" s="50"/>
      <c r="E26" s="3" t="s">
        <v>72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2"/>
      <c r="B27" s="73"/>
      <c r="C27" s="51" t="s">
        <v>81</v>
      </c>
      <c r="D27" s="52"/>
      <c r="E27" s="5" t="s">
        <v>80</v>
      </c>
      <c r="F27" s="6">
        <v>0</v>
      </c>
      <c r="G27" s="3">
        <v>1</v>
      </c>
      <c r="H27" s="6">
        <f>F27*G27</f>
        <v>0</v>
      </c>
      <c r="I27" s="2"/>
    </row>
    <row r="28" spans="1:9">
      <c r="A28" s="72"/>
      <c r="B28" s="73"/>
      <c r="C28" s="51"/>
      <c r="D28" s="52"/>
      <c r="E28" s="5"/>
      <c r="F28" s="6"/>
      <c r="G28" s="3"/>
      <c r="H28" s="6">
        <f t="shared" ref="H28:H32" si="1">F28*G28</f>
        <v>0</v>
      </c>
      <c r="I28" s="2"/>
    </row>
    <row r="29" spans="1:9">
      <c r="A29" s="72"/>
      <c r="B29" s="73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6" t="s">
        <v>33</v>
      </c>
      <c r="B33" s="77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2">
        <f>SUM(H24:H32)</f>
        <v>0</v>
      </c>
      <c r="F33" s="62"/>
      <c r="G33" s="63"/>
      <c r="H33" s="99" t="s">
        <v>20</v>
      </c>
      <c r="I33" s="2"/>
    </row>
    <row r="34" spans="1:9" ht="14.25" customHeight="1">
      <c r="A34" s="78"/>
      <c r="B34" s="79"/>
      <c r="C34" s="45"/>
      <c r="D34" s="46"/>
      <c r="E34" s="64"/>
      <c r="F34" s="64"/>
      <c r="G34" s="65"/>
      <c r="H34" s="100"/>
      <c r="I34" s="2"/>
    </row>
    <row r="35" spans="1:9" ht="16.5" customHeight="1">
      <c r="A35" s="68" t="s">
        <v>36</v>
      </c>
      <c r="B35" s="69"/>
      <c r="C35" s="82"/>
      <c r="D35" s="83"/>
      <c r="E35" s="8" t="s">
        <v>4</v>
      </c>
      <c r="F35" s="110">
        <f>SUM(E21,E33)</f>
        <v>445000</v>
      </c>
      <c r="G35" s="110"/>
      <c r="H35" s="9" t="s">
        <v>20</v>
      </c>
      <c r="I35" s="2"/>
    </row>
    <row r="36" spans="1:9" ht="16.5" customHeight="1">
      <c r="A36" s="68" t="s">
        <v>35</v>
      </c>
      <c r="B36" s="69"/>
      <c r="C36" s="80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1"/>
      <c r="E36" s="8" t="s">
        <v>21</v>
      </c>
      <c r="F36" s="108">
        <f>F35*1.1-F35</f>
        <v>44500.000000000058</v>
      </c>
      <c r="G36" s="109"/>
      <c r="H36" s="10"/>
      <c r="I36" s="2"/>
    </row>
    <row r="37" spans="1:9" ht="17.25" customHeight="1">
      <c r="A37" s="68" t="s">
        <v>31</v>
      </c>
      <c r="B37" s="69"/>
      <c r="C37" s="84"/>
      <c r="D37" s="85"/>
      <c r="E37" s="8" t="s">
        <v>30</v>
      </c>
      <c r="F37" s="66" t="s">
        <v>63</v>
      </c>
      <c r="G37" s="67"/>
      <c r="H37" s="11"/>
      <c r="I37" s="2"/>
    </row>
    <row r="38" spans="1:9" ht="19.5" customHeight="1">
      <c r="A38" s="76" t="s">
        <v>32</v>
      </c>
      <c r="B38" s="77"/>
      <c r="C38" s="86">
        <f>SUM(C35:C36)-C37</f>
        <v>0</v>
      </c>
      <c r="D38" s="87"/>
      <c r="E38" s="29" t="s">
        <v>61</v>
      </c>
      <c r="F38" s="66">
        <v>10000</v>
      </c>
      <c r="G38" s="67"/>
      <c r="H38" s="111"/>
      <c r="I38" s="2"/>
    </row>
    <row r="39" spans="1:9" ht="20.25" customHeight="1">
      <c r="A39" s="78"/>
      <c r="B39" s="79"/>
      <c r="C39" s="88"/>
      <c r="D39" s="89"/>
      <c r="E39" s="14" t="s">
        <v>22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62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445000</v>
      </c>
    </row>
    <row r="5" spans="1:6">
      <c r="A5" t="s">
        <v>43</v>
      </c>
      <c r="B5">
        <f>B4*1.13</f>
        <v>502849.99999999994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2020-07-27T02:26:13Z</cp:lastPrinted>
  <dcterms:created xsi:type="dcterms:W3CDTF">2019-03-28T03:58:09Z</dcterms:created>
  <dcterms:modified xsi:type="dcterms:W3CDTF">2020-07-27T02:27:10Z</dcterms:modified>
</cp:coreProperties>
</file>