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<sst xmlns="http://schemas.openxmlformats.org/spreadsheetml/2006/main" count="86" uniqueCount="78">
  <si>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</si>
  <si>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</si>
  <si>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</si>
  <si>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</si>
  <si>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</si>
  <si>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</si>
  <si>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</si>
  <si>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</si>
  <si>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</si>
  <si>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</si>
  <si>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</si>
  <si>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</si>
  <si>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</si>
  <si>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</si>
  <si>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</si>
  <si>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</si>
  <si>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</si>
  <si>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</si>
  <si>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</si>
  <si>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</si>
  <si>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</si>
  <si>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</si>
  <si>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</si>
  <si>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</si>
  <si>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</si>
  <si>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</si>
  <si>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</si>
  <si>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</si>
  <si>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</si>
  <si>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</si>
  <si>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</si>
  <si>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</si>
  <si>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</si>
  <si>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</si>
  <si>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</si>
  <si>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</si>
  <si>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</si>
  <si>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</si>
  <si>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</si>
  <si>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</si>
  <si>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</si>
  <si>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</si>
  <si>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</si>
  <si>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</si>
  <si>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</si>
  <si>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</si>
  <si>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</si>
  <si>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</si>
  <si>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</si>
  <si>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</si>
  <si>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</si>
  <si>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</si>
  <si>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</si>
  <si>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</si>
  <si>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</si>
  <si>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</si>
  <si>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</si>
  <si>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</si>
  <si>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</si>
  <si>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삼성전자 DDR4 8G PC4-21300(정품)</t>
    <phoneticPr fontId="1" type="noConversion"/>
  </si>
  <si>
    <t>이엠텍 지포스 RTX 2060 STORM X Dual OC D6 6GB</t>
    <phoneticPr fontId="1" type="noConversion"/>
  </si>
  <si>
    <t>SSD</t>
    <phoneticPr fontId="1" type="noConversion"/>
  </si>
  <si>
    <t>Western Digital WD Blue SN550 M.2 2280(500GB)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</si>
  <si>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</si>
  <si>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</si>
  <si>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</si>
  <si>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t xml:space="preserve"> AMD 정품쿨러 듀얼링RGB</t>
    <phoneticPr fontId="1" type="noConversion"/>
  </si>
  <si>
    <t>VGA2</t>
    <phoneticPr fontId="1" type="noConversion"/>
  </si>
  <si>
    <t>엠탑코리아 지포스 GTX750 프리미엄 V2 D5 1GB</t>
    <phoneticPr fontId="1" type="noConversion"/>
  </si>
  <si>
    <t>Microsoft Windows 10 Home(DSP 64bit 한글)</t>
    <phoneticPr fontId="1" type="noConversion"/>
  </si>
  <si>
    <t>복구솔루션 F11</t>
    <phoneticPr fontId="1" type="noConversion"/>
  </si>
  <si>
    <t>래안텍 ArkCell RAC27FG165 게이밍 무걸점</t>
    <phoneticPr fontId="1" type="noConversion"/>
  </si>
  <si>
    <t>COX CK420 교체축 레인보우 LED 게이밍 기계식 키보드(블랙, 적축)</t>
    <phoneticPr fontId="1" type="noConversion"/>
  </si>
  <si>
    <t>로지텍 G102 로지텍 벌크</t>
    <phoneticPr fontId="1" type="noConversion"/>
  </si>
  <si>
    <t>카드</t>
  </si>
  <si>
    <t>이름: 홍석준</t>
    <phoneticPr fontId="1" type="noConversion"/>
  </si>
  <si>
    <t>전화번호: 010-4092-1920</t>
    <phoneticPr fontId="1" type="noConversion"/>
  </si>
  <si>
    <t>견적일자: 2020년  02월   12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</si>
</sst>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115" zoomScaleNormal="100" zoomScalePageLayoutView="115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75</v>
      </c>
      <c r="B1" s="40" t="s">
        <v>25</v>
      </c>
      <c r="C1" s="47"/>
      <c r="D1" s="48"/>
      <c r="E1" s="48"/>
      <c r="F1" s="49"/>
    </row>
    <row r="2" spans="1:7" ht="22.5" customHeight="1">
      <c r="A2" s="12" t="s">
        <v>76</v>
      </c>
      <c r="B2" s="41"/>
      <c r="C2" s="50"/>
      <c r="D2" s="51"/>
      <c r="E2" s="51"/>
      <c r="F2" s="52"/>
    </row>
    <row r="3" spans="1:7" ht="22.5" customHeight="1">
      <c r="A3" s="12" t="s">
        <v>77</v>
      </c>
      <c r="B3" s="12" t="s">
        <v>50</v>
      </c>
      <c r="C3" s="50"/>
      <c r="D3" s="51"/>
      <c r="E3" s="51"/>
      <c r="F3" s="52"/>
    </row>
    <row r="4" spans="1:7" ht="22.5" customHeight="1">
      <c r="A4" s="69" t="s">
        <v>23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34</v>
      </c>
      <c r="B6" s="13" t="s">
        <v>57</v>
      </c>
      <c r="C6" s="3" t="s">
        <v>6</v>
      </c>
      <c r="D6" s="8">
        <v>299000</v>
      </c>
      <c r="E6" s="3">
        <v>1</v>
      </c>
      <c r="F6" s="8">
        <f>D6*E6</f>
        <v>299000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122000</v>
      </c>
      <c r="E7" s="3">
        <v>1</v>
      </c>
      <c r="F7" s="8">
        <f t="shared" ref="F7:F20" si="0">D7*E7</f>
        <v>122000</v>
      </c>
      <c r="G7" s="2"/>
    </row>
    <row r="8" spans="1:7">
      <c r="A8" s="45"/>
      <c r="B8" s="13" t="s">
        <v>59</v>
      </c>
      <c r="C8" s="3" t="s">
        <v>8</v>
      </c>
      <c r="D8" s="8">
        <v>168000</v>
      </c>
      <c r="E8" s="3">
        <v>1</v>
      </c>
      <c r="F8" s="8">
        <f t="shared" si="0"/>
        <v>168000</v>
      </c>
      <c r="G8" s="2"/>
    </row>
    <row r="9" spans="1:7" ht="24">
      <c r="A9" s="45"/>
      <c r="B9" s="13" t="s">
        <v>60</v>
      </c>
      <c r="C9" s="3" t="s">
        <v>9</v>
      </c>
      <c r="D9" s="8">
        <v>446500</v>
      </c>
      <c r="E9" s="3">
        <v>1</v>
      </c>
      <c r="F9" s="8">
        <f t="shared" si="0"/>
        <v>446500</v>
      </c>
      <c r="G9" s="2"/>
    </row>
    <row r="10" spans="1:7" ht="24" customHeight="1">
      <c r="A10" s="45"/>
      <c r="B10" s="13" t="s">
        <v>62</v>
      </c>
      <c r="C10" s="3" t="s">
        <v>61</v>
      </c>
      <c r="D10" s="8">
        <v>90000</v>
      </c>
      <c r="E10" s="3">
        <v>1</v>
      </c>
      <c r="F10" s="8">
        <f t="shared" si="0"/>
        <v>90000</v>
      </c>
      <c r="G10" s="2"/>
    </row>
    <row r="11" spans="1:7" ht="24">
      <c r="A11" s="45"/>
      <c r="B11" s="13" t="s">
        <v>63</v>
      </c>
      <c r="C11" s="3" t="s">
        <v>10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5"/>
      <c r="B12" s="13" t="s">
        <v>68</v>
      </c>
      <c r="C12" s="3" t="s">
        <v>67</v>
      </c>
      <c r="D12" s="8">
        <v>75000</v>
      </c>
      <c r="E12" s="3">
        <v>1</v>
      </c>
      <c r="F12" s="8">
        <f t="shared" si="0"/>
        <v>75000</v>
      </c>
      <c r="G12" s="2"/>
    </row>
    <row r="13" spans="1:7" ht="24" customHeight="1">
      <c r="A13" s="45"/>
      <c r="B13" s="11" t="s">
        <v>64</v>
      </c>
      <c r="C13" s="3" t="s">
        <v>11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5"/>
      <c r="B14" s="11" t="s">
        <v>65</v>
      </c>
      <c r="C14" s="3" t="s">
        <v>12</v>
      </c>
      <c r="D14" s="8">
        <v>69000</v>
      </c>
      <c r="E14" s="3">
        <v>1</v>
      </c>
      <c r="F14" s="8">
        <f t="shared" si="0"/>
        <v>69000</v>
      </c>
      <c r="G14" s="2"/>
    </row>
    <row r="15" spans="1:7" ht="24" customHeight="1">
      <c r="A15" s="45"/>
      <c r="B15" s="11" t="s">
        <v>66</v>
      </c>
      <c r="C15" s="3" t="s">
        <v>13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5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55</v>
      </c>
      <c r="C17" s="3" t="s">
        <v>14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17</v>
      </c>
      <c r="C18" s="4" t="s">
        <v>15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5" t="s">
        <v>69</v>
      </c>
      <c r="C19" s="4" t="s">
        <v>35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5"/>
      <c r="B20" s="15" t="s">
        <v>70</v>
      </c>
      <c r="C20" s="4" t="s">
        <v>31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5"/>
      <c r="B21" s="71" t="s">
        <v>16</v>
      </c>
      <c r="C21" s="34">
        <f>SUM(F6:F20)</f>
        <v>1599500</v>
      </c>
      <c r="D21" s="34"/>
      <c r="E21" s="26">
        <v>1</v>
      </c>
      <c r="F21" s="58" t="s">
        <v>18</v>
      </c>
      <c r="G21" s="2"/>
    </row>
    <row r="22" spans="1:7" ht="12.75" customHeight="1" thickBot="1">
      <c r="A22" s="45"/>
      <c r="B22" s="72"/>
      <c r="C22" s="34">
        <f>C21*E21</f>
        <v>1599500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22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71</v>
      </c>
      <c r="C25" s="7" t="s">
        <v>19</v>
      </c>
      <c r="D25" s="8">
        <v>220000</v>
      </c>
      <c r="E25" s="3">
        <v>1</v>
      </c>
      <c r="F25" s="8">
        <f>D25*E25</f>
        <v>220000</v>
      </c>
      <c r="G25" s="2"/>
    </row>
    <row r="26" spans="1:7" ht="24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72</v>
      </c>
      <c r="C26" s="3" t="s">
        <v>26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62"/>
      <c r="B27" s="11" t="s">
        <v>73</v>
      </c>
      <c r="C27" s="7" t="s">
        <v>33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/>
      <c r="C28" s="7" t="s">
        <v>27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56</v>
      </c>
      <c r="C29" s="7" t="s">
        <v>28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29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43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270000</v>
      </c>
      <c r="D34" s="33"/>
      <c r="E34" s="35"/>
      <c r="F34" s="56" t="s">
        <v>18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45</v>
      </c>
      <c r="B36" s="25"/>
      <c r="C36" s="16" t="s">
        <v>4</v>
      </c>
      <c r="D36" s="32">
        <f>SUM(C22,C34)</f>
        <v>1869500</v>
      </c>
      <c r="E36" s="32"/>
      <c r="F36" s="17" t="s">
        <v>18</v>
      </c>
      <c r="G36" s="2"/>
    </row>
    <row r="37" spans="1:7" ht="16.5" customHeight="1">
      <c r="A37" s="18" t="s">
        <v>46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20</v>
      </c>
      <c r="D37" s="30">
        <f>D36*1.1-D36</f>
        <v>186950.00000000023</v>
      </c>
      <c r="E37" s="31"/>
      <c r="F37" s="19"/>
      <c r="G37" s="2"/>
    </row>
    <row r="38" spans="1:7" ht="17.25" customHeight="1">
      <c r="A38" s="18" t="s">
        <v>41</v>
      </c>
      <c r="B38" s="23"/>
      <c r="C38" s="16" t="s">
        <v>39</v>
      </c>
      <c r="D38" s="38" t="s">
        <v>74</v>
      </c>
      <c r="E38" s="39"/>
      <c r="F38" s="20"/>
      <c r="G38" s="2"/>
    </row>
    <row r="39" spans="1:7" ht="17.25" customHeight="1">
      <c r="A39" s="64" t="s">
        <v>42</v>
      </c>
      <c r="B39" s="67">
        <f>SUM(B36:B37)-B38</f>
        <v>0</v>
      </c>
      <c r="C39" s="16" t="s">
        <v>41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21</v>
      </c>
      <c r="D40" s="33">
        <f>IF(D38="현금(이체X)",D36,IF(D38="카드",D36+D36*13%,IF(D38="이체 및 현금영수증",D36+D36*10%,IF(D38="이체 및 세금계산서",D36+D36*10%,IF(D38="이체 및 세금계산서",D36+D36*10%,)))))-D39</f>
        <v>2112535</v>
      </c>
      <c r="E40" s="33"/>
      <c r="F40" s="28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24</v>
      </c>
      <c r="C1" t="s">
        <v>47</v>
      </c>
      <c r="D1" s="22" t="s">
        <v>49</v>
      </c>
    </row>
    <row r="2" spans="1:4">
      <c r="A2" t="s">
        <v>36</v>
      </c>
      <c r="B2" t="s">
        <v>18</v>
      </c>
      <c r="C2" t="s">
        <v>53</v>
      </c>
      <c r="D2" t="s">
        <v>48</v>
      </c>
    </row>
    <row r="3" spans="1:4">
      <c r="A3" t="s">
        <v>37</v>
      </c>
      <c r="B3" t="s">
        <v>44</v>
      </c>
      <c r="D3" s="29" t="s">
        <v>51</v>
      </c>
    </row>
    <row r="4" spans="1:4">
      <c r="A4" t="s">
        <v>38</v>
      </c>
      <c r="B4" s="21">
        <f>Sheet1!D36-(Sheet1!B36/1.3)</f>
        <v>1869500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2020-02-12T04:32:44Z</cp:lastPrinted>
  <dcterms:created xsi:type="dcterms:W3CDTF">2019-03-28T03:58:09Z</dcterms:created>
  <dcterms:modified xsi:type="dcterms:W3CDTF">2020-02-12T04:33:44Z</dcterms:modified>
</cp:coreProperties>
</file>