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80FCCAB-3D84-4C10-A5CA-591D462B0820}" xr6:coauthVersionLast="47" xr6:coauthVersionMax="47" xr10:uidLastSave="{00000000-0000-0000-0000-000000000000}"/>
  <bookViews>
    <workbookView xWindow="4530" yWindow="90" windowWidth="17475" windowHeight="201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<sst xmlns="http://schemas.openxmlformats.org/spreadsheetml/2006/main" count="111" uniqueCount="98">
  <si>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</si>
  <si>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</si>
  <si>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</si>
  <si>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</si>
  <si>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</si>
  <si>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</si>
  <si>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</si>
  <si>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</si>
  <si>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</si>
  <si>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</si>
  <si>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</si>
  <si>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</si>
  <si>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</si>
  <si>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</si>
  <si>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</si>
  <si>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</si>
  <si>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</si>
  <si>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</si>
  <si>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</si>
  <si>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</si>
  <si>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</si>
  <si>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</si>
  <si>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</si>
  <si>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</si>
  <si>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</si>
  <si>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</si>
  <si>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</si>
  <si>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</si>
  <si>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</si>
  <si>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</si>
  <si>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</si>
  <si>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</si>
  <si>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</si>
  <si>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</si>
  <si>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</si>
  <si>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</si>
  <si>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</si>
  <si>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</si>
  <si>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</si>
  <si>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</si>
  <si>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</si>
  <si>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</si>
  <si>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</si>
  <si>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</si>
  <si>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</si>
  <si>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</si>
  <si>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</si>
  <si>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</si>
  <si>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</si>
  <si>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</si>
  <si>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</si>
  <si>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</si>
  <si>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</si>
  <si>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</si>
  <si>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</si>
  <si>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</si>
  <si>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</si>
  <si>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</si>
  <si>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</si>
  <si>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</si>
  <si>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</si>
  <si>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</si>
  <si>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</si>
  <si>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</si>
  <si>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</si>
  <si>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</si>
  <si>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</si>
  <si>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</si>
  <si>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</si>
  <si>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</si>
  <si>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</si>
  <si>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</si>
  <si>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</si>
  <si>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</si>
  <si>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</si>
  <si>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</si>
  <si>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홍상원님지인 (지난번에 함께방문)</t>
    <phoneticPr fontId="1" type="noConversion"/>
  </si>
  <si>
    <t>중학생 자녀용 피파,배그, 가정용</t>
    <phoneticPr fontId="1" type="noConversion"/>
  </si>
  <si>
    <t>인텔 코어i5-12세대 12400F 6코어12쓰레드</t>
    <phoneticPr fontId="1" type="noConversion"/>
  </si>
  <si>
    <t>마이크로닉스 MA420 스웰로우 ARGB</t>
    <phoneticPr fontId="1" type="noConversion"/>
  </si>
  <si>
    <t>MSI PRO H610M-E DDR4</t>
    <phoneticPr fontId="1" type="noConversion"/>
  </si>
  <si>
    <t>삼성전자 DDR4-3200 (16GB)</t>
    <phoneticPr fontId="1" type="noConversion"/>
  </si>
  <si>
    <t>지포스 GTX 1660 SUPER H4 D6 6GB DUAL</t>
    <phoneticPr fontId="1" type="noConversion"/>
  </si>
  <si>
    <t>Western Digital WD Blue SN570 M.2 NVMe (500GB)</t>
    <phoneticPr fontId="1" type="noConversion"/>
  </si>
  <si>
    <t>마이크로닉스 Master M60 메쉬 (블랙)</t>
    <phoneticPr fontId="1" type="noConversion"/>
  </si>
  <si>
    <t>마이크로닉스 VISION II 정격 600W</t>
    <phoneticPr fontId="1" type="noConversion"/>
  </si>
  <si>
    <t>PIXELART PA2450F IPS 리얼 165 게이밍 무결점</t>
    <phoneticPr fontId="1" type="noConversion"/>
  </si>
  <si>
    <t>모니터</t>
    <phoneticPr fontId="1" type="noConversion"/>
  </si>
  <si>
    <t>상위 게임모니터는 27인치 50.000원 비싸요</t>
    <phoneticPr fontId="1" type="noConversion"/>
  </si>
  <si>
    <t>내장스피커는 탑재되어있습니다.</t>
    <phoneticPr fontId="1" type="noConversion"/>
  </si>
  <si>
    <t>알텍렌싱 기계식 게임키보드 적축(부드러운키감)</t>
    <phoneticPr fontId="1" type="noConversion"/>
  </si>
  <si>
    <t>키보드</t>
    <phoneticPr fontId="1" type="noConversion"/>
  </si>
  <si>
    <t>로지텍 G102 게임마우스 (블랙)</t>
    <phoneticPr fontId="1" type="noConversion"/>
  </si>
  <si>
    <t>마우스</t>
    <phoneticPr fontId="1" type="noConversion"/>
  </si>
  <si>
    <t>멀티탭+서비스</t>
    <phoneticPr fontId="1" type="noConversion"/>
  </si>
  <si>
    <t xml:space="preserve">게이밍 장패드 서비스 </t>
    <phoneticPr fontId="1" type="noConversion"/>
  </si>
  <si>
    <t>멀티탭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</si>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</sst>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color rgb="FFC00000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76</v>
      </c>
      <c r="C1" s="38" t="s">
        <v>69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>
        <v>1038875236</v>
      </c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45190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 t="s">
        <v>77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9" t="s">
        <v>68</v>
      </c>
      <c r="B6" s="70"/>
      <c r="C6" s="55" t="s">
        <v>78</v>
      </c>
      <c r="D6" s="56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71"/>
      <c r="B7" s="72"/>
      <c r="C7" s="55" t="s">
        <v>79</v>
      </c>
      <c r="D7" s="56"/>
      <c r="E7" s="22" t="s">
        <v>13</v>
      </c>
      <c r="F7" s="6">
        <v>35000</v>
      </c>
      <c r="G7" s="3">
        <v>1</v>
      </c>
      <c r="H7" s="6">
        <f t="shared" ref="H7:H20" si="0">F7*G7</f>
        <v>35000</v>
      </c>
      <c r="I7" s="2"/>
    </row>
    <row r="8" spans="1:9" ht="25.5" customHeight="1">
      <c r="A8" s="71"/>
      <c r="B8" s="72"/>
      <c r="C8" s="123" t="s">
        <v>80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71"/>
      <c r="B9" s="72"/>
      <c r="C9" s="55" t="s">
        <v>81</v>
      </c>
      <c r="D9" s="56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71"/>
      <c r="B10" s="72"/>
      <c r="C10" s="55" t="s">
        <v>82</v>
      </c>
      <c r="D10" s="56"/>
      <c r="E10" s="3" t="s">
        <v>9</v>
      </c>
      <c r="F10" s="6">
        <v>245000</v>
      </c>
      <c r="G10" s="3">
        <v>1</v>
      </c>
      <c r="H10" s="6">
        <f t="shared" si="0"/>
        <v>245000</v>
      </c>
      <c r="I10" s="2"/>
    </row>
    <row r="11" spans="1:9" ht="24" customHeight="1">
      <c r="A11" s="71"/>
      <c r="B11" s="72"/>
      <c r="C11" s="57"/>
      <c r="D11" s="58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59" t="s">
        <v>83</v>
      </c>
      <c r="D12" s="56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>
      <c r="A13" s="71"/>
      <c r="B13" s="72"/>
      <c r="C13" s="49"/>
      <c r="D13" s="50"/>
      <c r="E13" s="3"/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49" t="s">
        <v>84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1"/>
      <c r="B15" s="72"/>
      <c r="C15" s="49" t="s">
        <v>85</v>
      </c>
      <c r="D15" s="50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71"/>
      <c r="B16" s="72"/>
      <c r="C16" s="51" t="s">
        <v>49</v>
      </c>
      <c r="D16" s="52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0" t="s">
        <v>67</v>
      </c>
      <c r="D17" s="61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66</v>
      </c>
      <c r="D18" s="61"/>
      <c r="E18" s="4" t="s">
        <v>22</v>
      </c>
      <c r="F18" s="7">
        <v>0</v>
      </c>
      <c r="G18" s="4">
        <v>1</v>
      </c>
      <c r="H18" s="6"/>
      <c r="I18" s="2"/>
    </row>
    <row r="19" spans="1:9">
      <c r="A19" s="71"/>
      <c r="B19" s="72"/>
      <c r="C19" s="53" t="s">
        <v>70</v>
      </c>
      <c r="D19" s="54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1"/>
      <c r="B20" s="72"/>
      <c r="C20" s="47"/>
      <c r="D20" s="48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73" t="s">
        <v>75</v>
      </c>
      <c r="B21" s="74"/>
      <c r="C21" s="46" t="s">
        <v>15</v>
      </c>
      <c r="D21" s="46"/>
      <c r="E21" s="62">
        <f>SUM(H6:H20)</f>
        <v>858000</v>
      </c>
      <c r="F21" s="62"/>
      <c r="G21" s="24">
        <v>1</v>
      </c>
      <c r="H21" s="122" t="s">
        <v>17</v>
      </c>
      <c r="I21" s="2"/>
    </row>
    <row r="22" spans="1:9" ht="12.75" customHeight="1">
      <c r="A22" s="75"/>
      <c r="B22" s="76"/>
      <c r="C22" s="46"/>
      <c r="D22" s="46"/>
      <c r="E22" s="62">
        <f>E21*G21</f>
        <v>858000</v>
      </c>
      <c r="F22" s="62"/>
      <c r="G22" s="62"/>
      <c r="H22" s="122"/>
      <c r="I22" s="2"/>
    </row>
    <row r="23" spans="1:9" ht="12.75" customHeight="1">
      <c r="A23" s="75"/>
      <c r="B23" s="76"/>
      <c r="C23" s="46"/>
      <c r="D23" s="46"/>
      <c r="E23" s="62"/>
      <c r="F23" s="62"/>
      <c r="G23" s="62"/>
      <c r="H23" s="122"/>
      <c r="I23" s="2"/>
    </row>
    <row r="24" spans="1:9" ht="17.25" customHeight="1">
      <c r="A24" s="75"/>
      <c r="B24" s="76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49" t="s">
        <v>86</v>
      </c>
      <c r="D25" s="50"/>
      <c r="E25" s="5" t="s">
        <v>87</v>
      </c>
      <c r="F25" s="6">
        <v>155000</v>
      </c>
      <c r="G25" s="3">
        <v>1</v>
      </c>
      <c r="H25" s="6">
        <f>F25*G25</f>
        <v>155000</v>
      </c>
      <c r="I25" s="2"/>
    </row>
    <row r="26" spans="1:9" ht="25.15" customHeight="1">
      <c r="A26" s="95" t="s">
        <v>64</v>
      </c>
      <c r="B26" s="96"/>
      <c r="C26" s="132" t="s">
        <v>88</v>
      </c>
      <c r="D26" s="133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92" t="s">
        <v>89</v>
      </c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7" t="s">
        <v>90</v>
      </c>
      <c r="D28" s="68"/>
      <c r="E28" s="5" t="s">
        <v>91</v>
      </c>
      <c r="F28" s="6">
        <v>35000</v>
      </c>
      <c r="G28" s="3">
        <v>1</v>
      </c>
      <c r="H28" s="6">
        <f t="shared" si="1"/>
        <v>35000</v>
      </c>
      <c r="I28" s="2"/>
    </row>
    <row r="29" spans="1:9">
      <c r="A29" s="97"/>
      <c r="B29" s="98"/>
      <c r="C29" s="67" t="s">
        <v>92</v>
      </c>
      <c r="D29" s="68"/>
      <c r="E29" s="5" t="s">
        <v>93</v>
      </c>
      <c r="F29" s="6">
        <v>25000</v>
      </c>
      <c r="G29" s="3">
        <v>1</v>
      </c>
      <c r="H29" s="6">
        <f t="shared" si="1"/>
        <v>25000</v>
      </c>
      <c r="I29" s="2"/>
    </row>
    <row r="30" spans="1:9">
      <c r="A30" s="97"/>
      <c r="B30" s="98"/>
      <c r="C30" s="67" t="s">
        <v>94</v>
      </c>
      <c r="D30" s="68"/>
      <c r="E30" s="5" t="s">
        <v>96</v>
      </c>
      <c r="F30" s="6">
        <v>0</v>
      </c>
      <c r="G30" s="3">
        <v>1</v>
      </c>
      <c r="H30" s="6">
        <f t="shared" si="1"/>
        <v>0</v>
      </c>
      <c r="I30" s="2"/>
    </row>
    <row r="31" spans="1:9">
      <c r="A31" s="97"/>
      <c r="B31" s="98"/>
      <c r="C31" s="67" t="s">
        <v>95</v>
      </c>
      <c r="D31" s="68"/>
      <c r="E31" s="5" t="s">
        <v>97</v>
      </c>
      <c r="F31" s="6">
        <v>0</v>
      </c>
      <c r="G31" s="3">
        <v>1</v>
      </c>
      <c r="H31" s="6">
        <f t="shared" si="1"/>
        <v>0</v>
      </c>
      <c r="I31" s="2"/>
    </row>
    <row r="32" spans="1:9" ht="16.5" hidden="1" customHeight="1">
      <c r="A32" s="97"/>
      <c r="B32" s="98"/>
      <c r="C32" s="67"/>
      <c r="D32" s="6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7"/>
      <c r="D33" s="68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3">
        <f>SUM(H25:H33)</f>
        <v>215000</v>
      </c>
      <c r="F34" s="64"/>
      <c r="G34" s="64"/>
      <c r="H34" s="120" t="s">
        <v>17</v>
      </c>
      <c r="I34" s="2"/>
    </row>
    <row r="35" spans="1:9" ht="14.25" customHeight="1">
      <c r="A35" s="103"/>
      <c r="B35" s="104"/>
      <c r="C35" s="88"/>
      <c r="D35" s="89"/>
      <c r="E35" s="65"/>
      <c r="F35" s="66"/>
      <c r="G35" s="66"/>
      <c r="H35" s="121"/>
      <c r="I35" s="2"/>
    </row>
    <row r="36" spans="1:9" ht="16.5" customHeight="1">
      <c r="A36" s="93" t="s">
        <v>31</v>
      </c>
      <c r="B36" s="94"/>
      <c r="C36" s="84" t="b">
        <f>IF(F38="카드+현금",Sheet3!C11,IF(F38="현금+카드",Sheet3!C4))</f>
        <v>0</v>
      </c>
      <c r="D36" s="85"/>
      <c r="E36" s="8" t="s">
        <v>4</v>
      </c>
      <c r="F36" s="127">
        <f>SUM(E22,E34)</f>
        <v>1073000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2" t="b">
        <f>IF(F38="카드+현금",Sheet3!C9,IF(F38="현금+카드",Sheet3!C6))</f>
        <v>0</v>
      </c>
      <c r="D37" s="83"/>
      <c r="E37" s="8" t="s">
        <v>18</v>
      </c>
      <c r="F37" s="125">
        <f>F36*1.1-F36</f>
        <v>107300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1180300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45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59</v>
      </c>
      <c r="B3" s="36"/>
      <c r="C3" s="36"/>
      <c r="E3" t="s">
        <v>52</v>
      </c>
      <c r="F3">
        <f>Sheet1!F36</f>
        <v>1073000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630300</v>
      </c>
      <c r="D6" t="s">
        <v>55</v>
      </c>
    </row>
    <row r="8" spans="1:7">
      <c r="A8" s="36" t="s">
        <v>60</v>
      </c>
      <c r="B8" s="36"/>
      <c r="C8" s="36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1073000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1073000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1073000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2023-09-21T05:18:36Z</dcterms:modified>
</cp:coreProperties>
</file>