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F0B456-9308-4E96-8D44-C19B5AF8A60A}" xr6:coauthVersionLast="47" xr6:coauthVersionMax="47" xr10:uidLastSave="{00000000-0000-0000-0000-000000000000}"/>
  <bookViews>
    <workbookView xWindow="14250" yWindow="1725" windowWidth="19170" windowHeight="188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<sst xmlns="http://schemas.openxmlformats.org/spreadsheetml/2006/main" count="78" uniqueCount="69">
  <si>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</si>
  <si>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</si>
  <si>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</si>
  <si>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</si>
  <si>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</si>
  <si>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</si>
  <si>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</si>
  <si>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</si>
  <si>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</si>
  <si>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</si>
  <si>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</si>
  <si>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</si>
  <si>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</si>
  <si>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</si>
  <si>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</si>
  <si>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</si>
  <si>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</si>
  <si>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</si>
  <si>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</si>
  <si>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</si>
  <si>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</si>
  <si>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</si>
  <si>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</si>
  <si>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</si>
  <si>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</si>
  <si>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</si>
  <si>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</si>
  <si>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</si>
  <si>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</si>
  <si>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</si>
  <si>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</si>
  <si>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</si>
  <si>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</si>
  <si>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</si>
  <si>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</si>
  <si>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</si>
  <si>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</si>
  <si>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</si>
  <si>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</si>
  <si>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</si>
  <si>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</si>
  <si>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</si>
  <si>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</si>
  <si>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</si>
  <si>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</si>
  <si>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</si>
  <si>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</si>
  <si>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</si>
  <si>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</si>
  <si>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</si>
  <si>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</si>
  <si>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</si>
  <si>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</si>
  <si>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</si>
  <si>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</si>
  <si>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</si>
  <si>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</si>
  <si>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</si>
  <si>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</si>
  <si>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</si>
  <si>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</si>
  <si>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</si>
  <si>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[ASUS] VivoBook Pro 15 OLED M3500QC-L1085 R7-5800H [16GB/ 512GB/ RTX3050/ FD] [콰이어트 블루] [기본제품]</t>
    <phoneticPr fontId="1" type="noConversion"/>
  </si>
  <si>
    <t>에이수스 / 기본제품 / VivoBook / 비보북 / 세잔 / 라이젠 7 / R7-5800H / 16GB RAM / 512GB SSD / 운영체제미포함 / 15형 / GeForce RTX3050 / 1920x1080 (FHD) / ODD미포함 / 1.65Kg / 키보드라이트 / 숫자키보드 / 지문인식 / M.2(NVMe) / 400nits / HDMI / USB 2.0 / USB 3.2 / USBType-A / USBType-C</t>
    <phoneticPr fontId="1" type="noConversion"/>
  </si>
  <si>
    <t>노트북</t>
    <phoneticPr fontId="1" type="noConversion"/>
  </si>
  <si>
    <t>이체 및 세금계산서</t>
  </si>
  <si>
    <t>허예은</t>
    <phoneticPr fontId="1" type="noConversion"/>
  </si>
  <si>
    <t xml:space="preserve"> 010-3232-5193</t>
    <phoneticPr fontId="1" type="noConversion"/>
  </si>
  <si>
    <t>수수료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</si>
</sst>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7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66</v>
      </c>
      <c r="C1" s="44" t="s">
        <v>59</v>
      </c>
      <c r="D1" s="45"/>
      <c r="E1" s="100"/>
      <c r="F1" s="101"/>
      <c r="G1" s="101"/>
      <c r="H1" s="102"/>
    </row>
    <row r="2" spans="1:9" ht="22.5" customHeight="1">
      <c r="A2" s="15" t="s">
        <v>44</v>
      </c>
      <c r="B2" s="22" t="s">
        <v>67</v>
      </c>
      <c r="C2" s="46"/>
      <c r="D2" s="47"/>
      <c r="E2" s="103"/>
      <c r="F2" s="104"/>
      <c r="G2" s="104"/>
      <c r="H2" s="105"/>
    </row>
    <row r="3" spans="1:9" ht="22.5" customHeight="1">
      <c r="A3" s="15" t="s">
        <v>45</v>
      </c>
      <c r="B3" s="17">
        <f ca="1">TODAY()</f>
        <v>44553</v>
      </c>
      <c r="C3" s="16" t="s">
        <v>46</v>
      </c>
      <c r="D3" s="21"/>
      <c r="E3" s="103"/>
      <c r="F3" s="104"/>
      <c r="G3" s="104"/>
      <c r="H3" s="105"/>
    </row>
    <row r="4" spans="1:9" ht="22.5" customHeight="1">
      <c r="A4" s="14" t="s">
        <v>43</v>
      </c>
      <c r="B4" s="50"/>
      <c r="C4" s="50"/>
      <c r="D4" s="51"/>
      <c r="E4" s="106"/>
      <c r="F4" s="107"/>
      <c r="G4" s="107"/>
      <c r="H4" s="108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2"/>
      <c r="D8" s="11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68</v>
      </c>
      <c r="F19" s="7">
        <v>37800</v>
      </c>
      <c r="G19" s="4">
        <v>1</v>
      </c>
      <c r="H19" s="6">
        <f t="shared" si="0"/>
        <v>37800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5">
        <f>SUM(H6:H19)</f>
        <v>67800</v>
      </c>
      <c r="F20" s="65"/>
      <c r="G20" s="29">
        <v>1</v>
      </c>
      <c r="H20" s="111" t="s">
        <v>20</v>
      </c>
      <c r="I20" s="2"/>
    </row>
    <row r="21" spans="1:9" ht="12.75" customHeight="1">
      <c r="A21" s="40"/>
      <c r="B21" s="41"/>
      <c r="C21" s="52"/>
      <c r="D21" s="52"/>
      <c r="E21" s="65">
        <f>E20*G20</f>
        <v>67800</v>
      </c>
      <c r="F21" s="65"/>
      <c r="G21" s="65"/>
      <c r="H21" s="111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1"/>
      <c r="I22" s="2"/>
    </row>
    <row r="23" spans="1:9" ht="17.25" customHeight="1">
      <c r="A23" s="40"/>
      <c r="B23" s="41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121" t="s">
        <v>62</v>
      </c>
      <c r="D24" s="122"/>
      <c r="E24" s="5" t="s">
        <v>64</v>
      </c>
      <c r="F24" s="6">
        <v>1230000</v>
      </c>
      <c r="G24" s="3">
        <v>1</v>
      </c>
      <c r="H24" s="6">
        <f>F24*G24</f>
        <v>1230000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123"/>
      <c r="D25" s="124"/>
      <c r="E25" s="33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125" t="s">
        <v>63</v>
      </c>
      <c r="D26" s="12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127"/>
      <c r="D27" s="128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27"/>
      <c r="D28" s="128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27"/>
      <c r="D29" s="128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27"/>
      <c r="D30" s="12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127"/>
      <c r="D31" s="12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129"/>
      <c r="D32" s="130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32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1230000</v>
      </c>
      <c r="F33" s="67"/>
      <c r="G33" s="67"/>
      <c r="H33" s="109" t="s">
        <v>20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0"/>
      <c r="I34" s="2"/>
    </row>
    <row r="35" spans="1:9" ht="16.5" customHeight="1">
      <c r="A35" s="72" t="s">
        <v>35</v>
      </c>
      <c r="B35" s="73"/>
      <c r="C35" s="86"/>
      <c r="D35" s="87"/>
      <c r="E35" s="8" t="s">
        <v>4</v>
      </c>
      <c r="F35" s="116">
        <f>SUM(E21,E33)</f>
        <v>1297800</v>
      </c>
      <c r="G35" s="116"/>
      <c r="H35" s="9" t="s">
        <v>20</v>
      </c>
      <c r="I35" s="2"/>
    </row>
    <row r="36" spans="1:9" ht="16.5" customHeight="1">
      <c r="A36" s="72" t="s">
        <v>34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114">
        <f>F35*1.1-F35</f>
        <v>129780</v>
      </c>
      <c r="G36" s="115"/>
      <c r="H36" s="10"/>
      <c r="I36" s="2"/>
    </row>
    <row r="37" spans="1:9" ht="17.25" customHeight="1">
      <c r="A37" s="72" t="s">
        <v>30</v>
      </c>
      <c r="B37" s="73"/>
      <c r="C37" s="94"/>
      <c r="D37" s="95"/>
      <c r="E37" s="8" t="s">
        <v>29</v>
      </c>
      <c r="F37" s="70" t="s">
        <v>65</v>
      </c>
      <c r="G37" s="71"/>
      <c r="H37" s="32"/>
      <c r="I37" s="2"/>
    </row>
    <row r="38" spans="1:9" ht="19.5" customHeight="1">
      <c r="A38" s="80" t="s">
        <v>31</v>
      </c>
      <c r="B38" s="81"/>
      <c r="C38" s="96">
        <f>SUM(C35:C36)-C37</f>
        <v>0</v>
      </c>
      <c r="D38" s="97"/>
      <c r="E38" s="25" t="s">
        <v>30</v>
      </c>
      <c r="F38" s="118"/>
      <c r="G38" s="119"/>
      <c r="H38" s="120"/>
      <c r="I38" s="2"/>
    </row>
    <row r="39" spans="1:9" ht="20.25" customHeight="1">
      <c r="A39" s="82"/>
      <c r="B39" s="83"/>
      <c r="C39" s="98"/>
      <c r="D39" s="99"/>
      <c r="E39" s="30" t="s">
        <v>22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1427580</v>
      </c>
      <c r="G39" s="117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5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6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4:D25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1297800</v>
      </c>
    </row>
    <row r="5" spans="1:6">
      <c r="A5" t="s">
        <v>42</v>
      </c>
      <c r="B5">
        <f>B4*1.13</f>
        <v>1466513.9999999998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2021-12-23T02:07:08Z</dcterms:modified>
</cp:coreProperties>
</file>