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9525" yWindow="660" windowWidth="21600" windowHeight="14505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<sst xmlns="http://schemas.openxmlformats.org/spreadsheetml/2006/main" count="104" uniqueCount="91">
  <si>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</si>
  <si>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</si>
  <si>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</si>
  <si>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</si>
  <si>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</si>
  <si>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</si>
  <si>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</si>
  <si>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</si>
  <si>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</si>
  <si>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</si>
  <si>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</si>
  <si>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</si>
  <si>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</si>
  <si>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</si>
  <si>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</si>
  <si>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</si>
  <si>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</si>
  <si>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</si>
  <si>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</si>
  <si>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</si>
  <si>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</si>
  <si>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</si>
  <si>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</si>
  <si>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</si>
  <si>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</si>
  <si>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</si>
  <si>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</si>
  <si>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</si>
  <si>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</si>
  <si>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</si>
  <si>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</si>
  <si>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</si>
  <si>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</si>
  <si>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</si>
  <si>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</si>
  <si>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</si>
  <si>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</si>
  <si>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</si>
  <si>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</si>
  <si>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</si>
  <si>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</si>
  <si>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</si>
  <si>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</si>
  <si>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</si>
  <si>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</si>
  <si>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</si>
  <si>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</si>
  <si>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</si>
  <si>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</si>
  <si>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</si>
  <si>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</si>
  <si>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</si>
  <si>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</si>
  <si>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</si>
  <si>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</si>
  <si>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</si>
  <si>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</si>
  <si>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</si>
  <si>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</si>
  <si>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</si>
  <si>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</si>
  <si>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</si>
  <si>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</si>
  <si>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</si>
  <si>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</si>
  <si>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</si>
  <si>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인텔 코어i3-12세대 12100 (엘더레이크) (정품)</t>
    <phoneticPr fontId="1" type="noConversion"/>
  </si>
  <si>
    <t xml:space="preserve">인텔 정품쿨러 </t>
    <phoneticPr fontId="1" type="noConversion"/>
  </si>
  <si>
    <t>MSI PRO H610M-E DDR4</t>
    <phoneticPr fontId="1" type="noConversion"/>
  </si>
  <si>
    <t>삼성전자 DDR4-3200 (16GB)</t>
    <phoneticPr fontId="1" type="noConversion"/>
  </si>
  <si>
    <t>인텔 UHD 내장그래픽</t>
    <phoneticPr fontId="1" type="noConversion"/>
  </si>
  <si>
    <t>인텔 SOLIDIGM 670p M.2 NVMe (512GB)</t>
    <phoneticPr fontId="1" type="noConversion"/>
  </si>
  <si>
    <t>HDD</t>
    <phoneticPr fontId="1" type="noConversion"/>
  </si>
  <si>
    <t>/</t>
    <phoneticPr fontId="1" type="noConversion"/>
  </si>
  <si>
    <t>CASE</t>
    <phoneticPr fontId="1" type="noConversion"/>
  </si>
  <si>
    <t>POWE</t>
    <phoneticPr fontId="1" type="noConversion"/>
  </si>
  <si>
    <t xml:space="preserve">케이스쿨러 </t>
    <phoneticPr fontId="1" type="noConversion"/>
  </si>
  <si>
    <t xml:space="preserve">공임비 </t>
    <phoneticPr fontId="1" type="noConversion"/>
  </si>
  <si>
    <t>윈도우(OS)</t>
    <phoneticPr fontId="1" type="noConversion"/>
  </si>
  <si>
    <t>추가서비스</t>
    <phoneticPr fontId="1" type="noConversion"/>
  </si>
  <si>
    <t>가격조정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</si>
  <si>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</si>
  <si>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</si>
  <si>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</si>
  <si>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DAVEN 라피네 블랙</t>
    <phoneticPr fontId="1" type="noConversion"/>
  </si>
  <si>
    <t>마이크로닉스 정격400W 80+ 인증 정격브랜드</t>
    <phoneticPr fontId="1" type="noConversion"/>
  </si>
  <si>
    <t xml:space="preserve">장패드 두꺼운걸로 </t>
    <phoneticPr fontId="1" type="noConversion"/>
  </si>
  <si>
    <t>큐닉스 사무용 합본셋트 서비스</t>
    <phoneticPr fontId="1" type="noConversion"/>
  </si>
  <si>
    <t>마우스패드</t>
    <phoneticPr fontId="1" type="noConversion"/>
  </si>
  <si>
    <t>키보드셋트</t>
    <phoneticPr fontId="1" type="noConversion"/>
  </si>
  <si>
    <t>한국이건 (사무용I3)-1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</si>
</sst>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topLeftCell="A13" zoomScaleNormal="100" zoomScaleSheetLayoutView="100" workbookViewId="0">
      <selection activeCell="F20" sqref="F2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90</v>
      </c>
      <c r="C1" s="38" t="s">
        <v>63</v>
      </c>
      <c r="D1" s="39"/>
      <c r="E1" s="111"/>
      <c r="F1" s="112"/>
      <c r="G1" s="112"/>
      <c r="H1" s="113"/>
    </row>
    <row r="2" spans="1:9" ht="22.5" customHeight="1">
      <c r="A2" s="15" t="s">
        <v>34</v>
      </c>
      <c r="B2" s="29">
        <v>1084969693</v>
      </c>
      <c r="C2" s="40"/>
      <c r="D2" s="41"/>
      <c r="E2" s="114"/>
      <c r="F2" s="36"/>
      <c r="G2" s="36"/>
      <c r="H2" s="115"/>
    </row>
    <row r="3" spans="1:9" ht="22.5" customHeight="1">
      <c r="A3" s="15" t="s">
        <v>35</v>
      </c>
      <c r="B3" s="16">
        <f ca="1">TODAY()</f>
        <v>45210</v>
      </c>
      <c r="C3" s="15" t="s">
        <v>36</v>
      </c>
      <c r="D3" s="18"/>
      <c r="E3" s="114"/>
      <c r="F3" s="36"/>
      <c r="G3" s="36"/>
      <c r="H3" s="115"/>
    </row>
    <row r="4" spans="1:9" ht="22.5" customHeight="1">
      <c r="A4" s="14" t="s">
        <v>33</v>
      </c>
      <c r="B4" s="44"/>
      <c r="C4" s="44"/>
      <c r="D4" s="45"/>
      <c r="E4" s="116"/>
      <c r="F4" s="117"/>
      <c r="G4" s="117"/>
      <c r="H4" s="118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66</v>
      </c>
      <c r="D6" s="56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4" customHeight="1">
      <c r="A7" s="69"/>
      <c r="B7" s="70"/>
      <c r="C7" s="55" t="s">
        <v>67</v>
      </c>
      <c r="D7" s="56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69"/>
      <c r="B8" s="70"/>
      <c r="C8" s="122" t="s">
        <v>68</v>
      </c>
      <c r="D8" s="123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69"/>
      <c r="B9" s="70"/>
      <c r="C9" s="55" t="s">
        <v>69</v>
      </c>
      <c r="D9" s="5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69"/>
      <c r="B10" s="70"/>
      <c r="C10" s="55" t="s">
        <v>70</v>
      </c>
      <c r="D10" s="56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71</v>
      </c>
      <c r="D12" s="56"/>
      <c r="E12" s="3" t="s">
        <v>10</v>
      </c>
      <c r="F12" s="6">
        <v>45000</v>
      </c>
      <c r="G12" s="3">
        <v>1</v>
      </c>
      <c r="H12" s="6">
        <f t="shared" si="0"/>
        <v>45000</v>
      </c>
      <c r="I12" s="2"/>
    </row>
    <row r="13" spans="1:9">
      <c r="A13" s="69"/>
      <c r="B13" s="70"/>
      <c r="C13" s="49" t="s">
        <v>73</v>
      </c>
      <c r="D13" s="50"/>
      <c r="E13" s="3" t="s">
        <v>72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74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69"/>
      <c r="B15" s="70"/>
      <c r="C15" s="49" t="s">
        <v>85</v>
      </c>
      <c r="D15" s="50"/>
      <c r="E15" s="3" t="s">
        <v>75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69"/>
      <c r="B16" s="70"/>
      <c r="C16" s="51" t="s">
        <v>73</v>
      </c>
      <c r="D16" s="52"/>
      <c r="E16" s="3" t="s">
        <v>76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81</v>
      </c>
      <c r="D17" s="61"/>
      <c r="E17" s="4" t="s">
        <v>77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82</v>
      </c>
      <c r="D18" s="61"/>
      <c r="E18" s="4" t="s">
        <v>78</v>
      </c>
      <c r="F18" s="7"/>
      <c r="G18" s="4"/>
      <c r="H18" s="6"/>
      <c r="I18" s="2"/>
    </row>
    <row r="19" spans="1:9">
      <c r="A19" s="69"/>
      <c r="B19" s="70"/>
      <c r="C19" s="53" t="s">
        <v>83</v>
      </c>
      <c r="D19" s="54"/>
      <c r="E19" s="3" t="s">
        <v>79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80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65</v>
      </c>
      <c r="B21" s="72"/>
      <c r="C21" s="46" t="s">
        <v>12</v>
      </c>
      <c r="D21" s="46"/>
      <c r="E21" s="62">
        <f>SUM(H6:H20)</f>
        <v>497000</v>
      </c>
      <c r="F21" s="62"/>
      <c r="G21" s="24">
        <v>2</v>
      </c>
      <c r="H21" s="121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994000</v>
      </c>
      <c r="F22" s="62"/>
      <c r="G22" s="62"/>
      <c r="H22" s="121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1"/>
      <c r="I23" s="2"/>
    </row>
    <row r="24" spans="1:9" ht="17.25" customHeight="1">
      <c r="A24" s="73"/>
      <c r="B24" s="74"/>
      <c r="C24" s="88" t="s">
        <v>17</v>
      </c>
      <c r="D24" s="89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 t="s">
        <v>86</v>
      </c>
      <c r="D25" s="50"/>
      <c r="E25" s="5" t="s">
        <v>88</v>
      </c>
      <c r="F25" s="6">
        <v>0</v>
      </c>
      <c r="G25" s="3">
        <v>2</v>
      </c>
      <c r="H25" s="6">
        <f>F25*G25</f>
        <v>0</v>
      </c>
      <c r="I25" s="2"/>
    </row>
    <row r="26" spans="1:9" ht="25.15" customHeight="1">
      <c r="A26" s="94" t="s">
        <v>60</v>
      </c>
      <c r="B26" s="95"/>
      <c r="C26" s="131" t="s">
        <v>87</v>
      </c>
      <c r="D26" s="131"/>
      <c r="E26" s="5" t="s">
        <v>89</v>
      </c>
      <c r="F26" s="6">
        <v>0</v>
      </c>
      <c r="G26" s="3">
        <v>2</v>
      </c>
      <c r="H26" s="6">
        <f>F26*G26</f>
        <v>0</v>
      </c>
      <c r="I26" s="2"/>
    </row>
    <row r="27" spans="1:9">
      <c r="A27" s="96"/>
      <c r="B27" s="97"/>
      <c r="C27" s="132"/>
      <c r="D27" s="132"/>
      <c r="E27" s="5"/>
      <c r="F27" s="6"/>
      <c r="G27" s="3"/>
      <c r="H27" s="6">
        <f t="shared" ref="H27:H33" si="1">F27*G27</f>
        <v>0</v>
      </c>
      <c r="I27" s="2"/>
    </row>
    <row r="28" spans="1:9">
      <c r="A28" s="96"/>
      <c r="B28" s="97"/>
      <c r="C28" s="131"/>
      <c r="D28" s="131"/>
      <c r="E28" s="5"/>
      <c r="F28" s="6"/>
      <c r="G28" s="3"/>
      <c r="H28" s="6">
        <f t="shared" si="1"/>
        <v>0</v>
      </c>
      <c r="I28" s="2"/>
    </row>
    <row r="29" spans="1:9">
      <c r="A29" s="96"/>
      <c r="B29" s="97"/>
      <c r="C29" s="131"/>
      <c r="D29" s="131"/>
      <c r="E29" s="5"/>
      <c r="F29" s="6"/>
      <c r="G29" s="3"/>
      <c r="H29" s="6">
        <f t="shared" si="1"/>
        <v>0</v>
      </c>
      <c r="I29" s="2"/>
    </row>
    <row r="30" spans="1:9">
      <c r="A30" s="96"/>
      <c r="B30" s="97"/>
      <c r="C30" s="131"/>
      <c r="D30" s="131"/>
      <c r="E30" s="5"/>
      <c r="F30" s="6"/>
      <c r="G30" s="3"/>
      <c r="H30" s="6">
        <f t="shared" si="1"/>
        <v>0</v>
      </c>
      <c r="I30" s="2"/>
    </row>
    <row r="31" spans="1:9">
      <c r="A31" s="96"/>
      <c r="B31" s="97"/>
      <c r="C31" s="131"/>
      <c r="D31" s="131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6"/>
      <c r="B32" s="97"/>
      <c r="C32" s="90"/>
      <c r="D32" s="91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8"/>
      <c r="B33" s="99"/>
      <c r="C33" s="90"/>
      <c r="D33" s="91"/>
      <c r="E33" s="5"/>
      <c r="F33" s="6"/>
      <c r="G33" s="3"/>
      <c r="H33" s="6">
        <f t="shared" si="1"/>
        <v>0</v>
      </c>
      <c r="I33" s="2"/>
    </row>
    <row r="34" spans="1:9" ht="13.5" customHeight="1">
      <c r="A34" s="100" t="s">
        <v>24</v>
      </c>
      <c r="B34" s="101"/>
      <c r="C34" s="84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5"/>
      <c r="E34" s="63">
        <f>SUM(H25:H33)</f>
        <v>0</v>
      </c>
      <c r="F34" s="64"/>
      <c r="G34" s="64"/>
      <c r="H34" s="119" t="s">
        <v>14</v>
      </c>
      <c r="I34" s="2"/>
    </row>
    <row r="35" spans="1:9" ht="14.25" customHeight="1">
      <c r="A35" s="102"/>
      <c r="B35" s="103"/>
      <c r="C35" s="86"/>
      <c r="D35" s="87"/>
      <c r="E35" s="65"/>
      <c r="F35" s="66"/>
      <c r="G35" s="66"/>
      <c r="H35" s="120"/>
      <c r="I35" s="2"/>
    </row>
    <row r="36" spans="1:9" ht="16.5" customHeight="1">
      <c r="A36" s="92" t="s">
        <v>27</v>
      </c>
      <c r="B36" s="93"/>
      <c r="C36" s="82" t="b">
        <f>IF(F38="카드+현금",Sheet3!C11,IF(F38="현금+카드",Sheet3!C4))</f>
        <v>0</v>
      </c>
      <c r="D36" s="83"/>
      <c r="E36" s="8" t="s">
        <v>4</v>
      </c>
      <c r="F36" s="126">
        <f>SUM(E22,E34)</f>
        <v>994000</v>
      </c>
      <c r="G36" s="126"/>
      <c r="H36" s="9" t="s">
        <v>14</v>
      </c>
      <c r="I36" s="2"/>
    </row>
    <row r="37" spans="1:9" ht="16.5" customHeight="1">
      <c r="A37" s="92" t="s">
        <v>26</v>
      </c>
      <c r="B37" s="93"/>
      <c r="C37" s="80" t="b">
        <f>IF(F38="카드+현금",Sheet3!C9,IF(F38="현금+카드",Sheet3!C6))</f>
        <v>0</v>
      </c>
      <c r="D37" s="81"/>
      <c r="E37" s="8" t="s">
        <v>15</v>
      </c>
      <c r="F37" s="124">
        <f>F36*1.1-F36</f>
        <v>99400</v>
      </c>
      <c r="G37" s="125"/>
      <c r="H37" s="10"/>
      <c r="I37" s="2"/>
    </row>
    <row r="38" spans="1:9" ht="17.25" customHeight="1">
      <c r="A38" s="92" t="s">
        <v>22</v>
      </c>
      <c r="B38" s="93"/>
      <c r="C38" s="105"/>
      <c r="D38" s="106"/>
      <c r="E38" s="8" t="s">
        <v>21</v>
      </c>
      <c r="F38" s="78" t="s">
        <v>61</v>
      </c>
      <c r="G38" s="79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0" t="s">
        <v>23</v>
      </c>
      <c r="B39" s="101"/>
      <c r="C39" s="107">
        <f>SUM(C36:C37)-C38</f>
        <v>0</v>
      </c>
      <c r="D39" s="108"/>
      <c r="E39" s="21" t="s">
        <v>64</v>
      </c>
      <c r="F39" s="128"/>
      <c r="G39" s="129"/>
      <c r="H39" s="130"/>
      <c r="I39" s="2"/>
    </row>
    <row r="40" spans="1:9" ht="20.25" customHeight="1">
      <c r="A40" s="102"/>
      <c r="B40" s="103"/>
      <c r="C40" s="109"/>
      <c r="D40" s="110"/>
      <c r="E40" s="25" t="s">
        <v>16</v>
      </c>
      <c r="F40" s="127">
        <f>IF(F38="현금(이체X)",F36,IF(F38="웹결제",ROUND(Sheet2!B7,-4),IF(F38="이체 및 현금영수증",F36+F36*10%,IF(F38="이체 및 세금계산서",F36+F36*10%,IF(F38="이체 및 세금계산서",F36+F36*10%,)))))-F39</f>
        <v>1093400</v>
      </c>
      <c r="G40" s="127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4" t="s">
        <v>41</v>
      </c>
      <c r="F42" s="104"/>
      <c r="G42" s="104"/>
      <c r="H42" s="104"/>
      <c r="I42" s="2"/>
    </row>
    <row r="43" spans="1:9">
      <c r="A43" s="36"/>
      <c r="B43" s="36"/>
      <c r="C43" s="2"/>
      <c r="D43" s="2"/>
      <c r="E43" s="104"/>
      <c r="F43" s="104"/>
      <c r="G43" s="104"/>
      <c r="H43" s="104"/>
      <c r="I43" s="2"/>
    </row>
    <row r="44" spans="1:9">
      <c r="C44" s="2"/>
      <c r="D44" s="2"/>
      <c r="E44" s="104"/>
      <c r="F44" s="104"/>
      <c r="G44" s="104"/>
      <c r="H44" s="104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994000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543400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993999.99999999988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994000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994000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2023-10-11T09:11:27Z</cp:lastPrinted>
  <dcterms:created xsi:type="dcterms:W3CDTF">2019-03-28T03:58:09Z</dcterms:created>
  <dcterms:modified xsi:type="dcterms:W3CDTF">2023-10-11T09:24:55Z</dcterms:modified>
</cp:coreProperties>
</file>