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B3CDBF9-E927-4C7F-A543-8D8C74604F46}" xr6:coauthVersionLast="46" xr6:coauthVersionMax="46" xr10:uidLastSave="{00000000-0000-0000-0000-000000000000}"/>
  <bookViews>
    <workbookView xWindow="36570" yWindow="3495" windowWidth="28800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<sst xmlns="http://schemas.openxmlformats.org/spreadsheetml/2006/main" count="84" uniqueCount="75">
  <si>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</si>
  <si>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</si>
  <si>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</si>
  <si>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</si>
  <si>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</si>
  <si>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</si>
  <si>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</si>
  <si>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</si>
  <si>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</si>
  <si>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</si>
  <si>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</si>
  <si>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</si>
  <si>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</si>
  <si>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</si>
  <si>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</si>
  <si>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</si>
  <si>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</si>
  <si>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</si>
  <si>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</si>
  <si>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</si>
  <si>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</si>
  <si>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</si>
  <si>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</si>
  <si>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</si>
  <si>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</si>
  <si>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</si>
  <si>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</si>
  <si>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</si>
  <si>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</si>
  <si>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</si>
  <si>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</si>
  <si>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</si>
  <si>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</si>
  <si>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</si>
  <si>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</si>
  <si>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</si>
  <si>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</si>
  <si>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</si>
  <si>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</si>
  <si>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</si>
  <si>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</si>
  <si>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</si>
  <si>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</si>
  <si>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</si>
  <si>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</si>
  <si>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</si>
  <si>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</si>
  <si>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</si>
  <si>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</si>
  <si>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</si>
  <si>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</si>
  <si>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</si>
  <si>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</si>
  <si>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</si>
  <si>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</si>
  <si>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</si>
  <si>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</si>
  <si>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</si>
  <si>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</si>
  <si>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</si>
  <si>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</si>
  <si>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</si>
  <si>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사무용견적</t>
    <phoneticPr fontId="1" type="noConversion"/>
  </si>
  <si>
    <t>인텔 코어i9-10세대 10850K (코멧레이크S) (정품)</t>
    <phoneticPr fontId="1" type="noConversion"/>
  </si>
  <si>
    <t>DEEPCOOL GAMER STORM CASTLE 360 RGB V2</t>
    <phoneticPr fontId="1" type="noConversion"/>
  </si>
  <si>
    <t>MSI Z490-A PRO</t>
    <phoneticPr fontId="1" type="noConversion"/>
  </si>
  <si>
    <t>MSI 지포스 GT1030 에어로 ITX OC D4 2GB</t>
    <phoneticPr fontId="1" type="noConversion"/>
  </si>
  <si>
    <t>SK하이닉스 Gold P31 M.2 NVMe (1TB)</t>
    <phoneticPr fontId="1" type="noConversion"/>
  </si>
  <si>
    <t>Seagate BarraCuda 5400/256M (ST4000DM004, 4TB)</t>
    <phoneticPr fontId="1" type="noConversion"/>
  </si>
  <si>
    <t>darkFlash DLX21 RGB MESH 강화유리 (화이트)</t>
    <phoneticPr fontId="1" type="noConversion"/>
  </si>
  <si>
    <t>FSP HYDRO G PRO 850W 80PLUS Gold Full Modular</t>
    <phoneticPr fontId="1" type="noConversion"/>
  </si>
  <si>
    <t>조립(수냉 및 셋팅비)</t>
  </si>
  <si>
    <t>삼성전자 DDR4-3200 (32GB)</t>
    <phoneticPr fontId="1" type="noConversion"/>
  </si>
  <si>
    <t>GIGABYTE RTX 3060 EAGLE OC D6 12GB 제이씨현</t>
    <phoneticPr fontId="1" type="noConversion"/>
  </si>
  <si>
    <t>최환석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</si>
</sst>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55</v>
      </c>
      <c r="B1" s="23" t="s">
        <v>74</v>
      </c>
      <c r="C1" s="109" t="s">
        <v>58</v>
      </c>
      <c r="D1" s="110"/>
      <c r="E1" s="44"/>
      <c r="F1" s="45"/>
      <c r="G1" s="45"/>
      <c r="H1" s="46"/>
    </row>
    <row r="2" spans="1:9" ht="22.5" customHeight="1">
      <c r="A2" s="15" t="s">
        <v>43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44</v>
      </c>
      <c r="B3" s="17">
        <f ca="1">TODAY()</f>
        <v>44289</v>
      </c>
      <c r="C3" s="16" t="s">
        <v>45</v>
      </c>
      <c r="D3" s="21"/>
      <c r="E3" s="47"/>
      <c r="F3" s="48"/>
      <c r="G3" s="48"/>
      <c r="H3" s="49"/>
    </row>
    <row r="4" spans="1:9" ht="22.5" customHeight="1">
      <c r="A4" s="14" t="s">
        <v>42</v>
      </c>
      <c r="B4" s="113" t="s">
        <v>62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59</v>
      </c>
      <c r="B6" s="100"/>
      <c r="C6" s="58" t="s">
        <v>63</v>
      </c>
      <c r="D6" s="59"/>
      <c r="E6" s="3" t="s">
        <v>6</v>
      </c>
      <c r="F6" s="6">
        <v>467000</v>
      </c>
      <c r="G6" s="3">
        <v>1</v>
      </c>
      <c r="H6" s="6">
        <f>F6*G6</f>
        <v>467000</v>
      </c>
      <c r="I6" s="2"/>
    </row>
    <row r="7" spans="1:9" ht="24" customHeight="1">
      <c r="A7" s="101"/>
      <c r="B7" s="102"/>
      <c r="C7" s="58" t="s">
        <v>64</v>
      </c>
      <c r="D7" s="59"/>
      <c r="E7" s="26" t="s">
        <v>14</v>
      </c>
      <c r="F7" s="6">
        <v>130000</v>
      </c>
      <c r="G7" s="3">
        <v>1</v>
      </c>
      <c r="H7" s="6">
        <f t="shared" ref="H7:H19" si="0">F7*G7</f>
        <v>130000</v>
      </c>
      <c r="I7" s="2"/>
    </row>
    <row r="8" spans="1:9" ht="25.5" customHeight="1">
      <c r="A8" s="101"/>
      <c r="B8" s="102"/>
      <c r="C8" s="60" t="s">
        <v>65</v>
      </c>
      <c r="D8" s="61"/>
      <c r="E8" s="3" t="s">
        <v>7</v>
      </c>
      <c r="F8" s="6">
        <v>188000</v>
      </c>
      <c r="G8" s="3">
        <v>1</v>
      </c>
      <c r="H8" s="6">
        <f t="shared" si="0"/>
        <v>188000</v>
      </c>
      <c r="I8" s="2"/>
    </row>
    <row r="9" spans="1:9" ht="37.5" customHeight="1">
      <c r="A9" s="101"/>
      <c r="B9" s="102"/>
      <c r="C9" s="58" t="s">
        <v>72</v>
      </c>
      <c r="D9" s="59"/>
      <c r="E9" s="3" t="s">
        <v>8</v>
      </c>
      <c r="F9" s="6">
        <v>197000</v>
      </c>
      <c r="G9" s="3">
        <v>2</v>
      </c>
      <c r="H9" s="6">
        <f t="shared" si="0"/>
        <v>394000</v>
      </c>
      <c r="I9" s="2"/>
    </row>
    <row r="10" spans="1:9" ht="24" customHeight="1">
      <c r="A10" s="101"/>
      <c r="B10" s="102"/>
      <c r="C10" s="122" t="s">
        <v>73</v>
      </c>
      <c r="D10" s="123"/>
      <c r="E10" s="3" t="s">
        <v>9</v>
      </c>
      <c r="F10" s="6">
        <v>860000</v>
      </c>
      <c r="G10" s="3">
        <v>1</v>
      </c>
      <c r="H10" s="6">
        <f t="shared" si="0"/>
        <v>860000</v>
      </c>
      <c r="I10" s="2"/>
    </row>
    <row r="11" spans="1:9" ht="34.5" customHeight="1">
      <c r="A11" s="101"/>
      <c r="B11" s="102"/>
      <c r="C11" s="122" t="s">
        <v>66</v>
      </c>
      <c r="D11" s="123"/>
      <c r="E11" s="3" t="s">
        <v>9</v>
      </c>
      <c r="F11" s="6">
        <v>120000</v>
      </c>
      <c r="G11" s="3">
        <v>1</v>
      </c>
      <c r="H11" s="6">
        <f t="shared" si="0"/>
        <v>120000</v>
      </c>
      <c r="I11" s="2"/>
    </row>
    <row r="12" spans="1:9" ht="24" customHeight="1">
      <c r="A12" s="101"/>
      <c r="B12" s="102"/>
      <c r="C12" s="58" t="s">
        <v>67</v>
      </c>
      <c r="D12" s="59"/>
      <c r="E12" s="3" t="s">
        <v>10</v>
      </c>
      <c r="F12" s="6">
        <v>187000</v>
      </c>
      <c r="G12" s="3">
        <v>1</v>
      </c>
      <c r="H12" s="6">
        <f t="shared" si="0"/>
        <v>187000</v>
      </c>
      <c r="I12" s="2"/>
    </row>
    <row r="13" spans="1:9" ht="24" customHeight="1">
      <c r="A13" s="101"/>
      <c r="B13" s="102"/>
      <c r="C13" s="94" t="s">
        <v>68</v>
      </c>
      <c r="D13" s="95"/>
      <c r="E13" s="3" t="s">
        <v>11</v>
      </c>
      <c r="F13" s="6">
        <v>112000</v>
      </c>
      <c r="G13" s="3">
        <v>1</v>
      </c>
      <c r="H13" s="6">
        <f t="shared" si="0"/>
        <v>112000</v>
      </c>
      <c r="I13" s="2"/>
    </row>
    <row r="14" spans="1:9" ht="29.25" customHeight="1">
      <c r="A14" s="101"/>
      <c r="B14" s="102"/>
      <c r="C14" s="94" t="s">
        <v>69</v>
      </c>
      <c r="D14" s="95"/>
      <c r="E14" s="3" t="s">
        <v>12</v>
      </c>
      <c r="F14" s="6">
        <v>87000</v>
      </c>
      <c r="G14" s="3">
        <v>1</v>
      </c>
      <c r="H14" s="6">
        <f t="shared" si="0"/>
        <v>87000</v>
      </c>
      <c r="I14" s="2"/>
    </row>
    <row r="15" spans="1:9" ht="24" customHeight="1">
      <c r="A15" s="101"/>
      <c r="B15" s="102"/>
      <c r="C15" s="94" t="s">
        <v>70</v>
      </c>
      <c r="D15" s="95"/>
      <c r="E15" s="3" t="s">
        <v>13</v>
      </c>
      <c r="F15" s="6">
        <v>142000</v>
      </c>
      <c r="G15" s="3">
        <v>1</v>
      </c>
      <c r="H15" s="6">
        <f t="shared" si="0"/>
        <v>142000</v>
      </c>
      <c r="I15" s="2"/>
    </row>
    <row r="16" spans="1:9" ht="24" customHeight="1">
      <c r="A16" s="101"/>
      <c r="B16" s="102"/>
      <c r="C16" s="118" t="s">
        <v>57</v>
      </c>
      <c r="D16" s="119"/>
      <c r="E16" s="3" t="s">
        <v>15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71</v>
      </c>
      <c r="E17" s="4" t="s">
        <v>16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1"/>
      <c r="B18" s="102"/>
      <c r="C18" s="120" t="s">
        <v>53</v>
      </c>
      <c r="D18" s="121"/>
      <c r="E18" s="4" t="s">
        <v>24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60</v>
      </c>
      <c r="B20" s="104"/>
      <c r="C20" s="115" t="s">
        <v>17</v>
      </c>
      <c r="D20" s="115"/>
      <c r="E20" s="69">
        <f>SUM(H6:H19)</f>
        <v>2767000</v>
      </c>
      <c r="F20" s="69"/>
      <c r="G20" s="29">
        <v>1</v>
      </c>
      <c r="H20" s="55" t="s">
        <v>19</v>
      </c>
      <c r="I20" s="2"/>
    </row>
    <row r="21" spans="1:9" ht="12.75" customHeight="1">
      <c r="A21" s="105"/>
      <c r="B21" s="106"/>
      <c r="C21" s="115"/>
      <c r="D21" s="115"/>
      <c r="E21" s="69">
        <f>E20*G20</f>
        <v>2767000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22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31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19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34</v>
      </c>
      <c r="B35" s="77"/>
      <c r="C35" s="86"/>
      <c r="D35" s="87"/>
      <c r="E35" s="8" t="s">
        <v>4</v>
      </c>
      <c r="F35" s="64">
        <f>SUM(E21,E33)</f>
        <v>2767000</v>
      </c>
      <c r="G35" s="64"/>
      <c r="H35" s="9" t="s">
        <v>19</v>
      </c>
      <c r="I35" s="2"/>
    </row>
    <row r="36" spans="1:9" ht="16.5" customHeight="1">
      <c r="A36" s="76" t="s">
        <v>33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20</v>
      </c>
      <c r="F36" s="62">
        <f>F35*1.1-F35</f>
        <v>276700.00000000047</v>
      </c>
      <c r="G36" s="63"/>
      <c r="H36" s="10"/>
      <c r="I36" s="2"/>
    </row>
    <row r="37" spans="1:9" ht="17.25" customHeight="1">
      <c r="A37" s="76" t="s">
        <v>29</v>
      </c>
      <c r="B37" s="77"/>
      <c r="C37" s="38"/>
      <c r="D37" s="39"/>
      <c r="E37" s="8" t="s">
        <v>28</v>
      </c>
      <c r="F37" s="74" t="s">
        <v>61</v>
      </c>
      <c r="G37" s="75"/>
      <c r="H37" s="32"/>
      <c r="I37" s="2"/>
    </row>
    <row r="38" spans="1:9" ht="19.5" customHeight="1">
      <c r="A38" s="34" t="s">
        <v>30</v>
      </c>
      <c r="B38" s="35"/>
      <c r="C38" s="40">
        <f>SUM(C35:C36)-C37</f>
        <v>0</v>
      </c>
      <c r="D38" s="41"/>
      <c r="E38" s="25"/>
      <c r="F38" s="66">
        <v>43700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21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3000000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3" sqref="A3"/>
    </sheetView>
  </sheetViews>
  <sheetFormatPr defaultRowHeight="16.5"/>
  <cols>
    <col min="1" max="1" width="46.75" bestFit="1" customWidth="1"/>
  </cols>
  <sheetData>
    <row r="1" spans="1:6" ht="82.5">
      <c r="B1" t="s">
        <v>23</v>
      </c>
      <c r="C1" t="s">
        <v>35</v>
      </c>
      <c r="D1" s="12" t="s">
        <v>37</v>
      </c>
      <c r="E1" s="12" t="s">
        <v>37</v>
      </c>
      <c r="F1" s="27"/>
    </row>
    <row r="2" spans="1:6">
      <c r="A2" t="s">
        <v>25</v>
      </c>
      <c r="B2" t="s">
        <v>19</v>
      </c>
      <c r="C2" t="s">
        <v>40</v>
      </c>
      <c r="D2" t="s">
        <v>36</v>
      </c>
    </row>
    <row r="3" spans="1:6">
      <c r="A3" t="s">
        <v>26</v>
      </c>
      <c r="B3" t="s">
        <v>32</v>
      </c>
      <c r="D3" s="13" t="s">
        <v>38</v>
      </c>
    </row>
    <row r="4" spans="1:6">
      <c r="A4" t="s">
        <v>27</v>
      </c>
      <c r="B4" s="11">
        <f>Sheet1!F35-(Sheet1!C35)</f>
        <v>2767000</v>
      </c>
    </row>
    <row r="5" spans="1:6">
      <c r="A5" t="s">
        <v>41</v>
      </c>
      <c r="B5">
        <f>B4*1.13</f>
        <v>3126709.9999999995</v>
      </c>
    </row>
    <row r="6" spans="1:6">
      <c r="A6" t="s">
        <v>39</v>
      </c>
    </row>
    <row r="7" spans="1:6">
      <c r="A7" t="s">
        <v>18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54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2020-12-16T06:18:49Z</cp:lastPrinted>
  <dcterms:created xsi:type="dcterms:W3CDTF">2019-03-28T03:58:09Z</dcterms:created>
  <dcterms:modified xsi:type="dcterms:W3CDTF">2021-04-03T04:22:39Z</dcterms:modified>
</cp:coreProperties>
</file>