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A1DE0F8-4D7A-4253-94D6-E7ADBDBB724D}" xr6:coauthVersionLast="45" xr6:coauthVersionMax="45" xr10:uidLastSave="{00000000-0000-0000-0000-000000000000}"/>
  <bookViews>
    <workbookView xWindow="3945" yWindow="1950" windowWidth="28785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<sst xmlns="http://schemas.openxmlformats.org/spreadsheetml/2006/main" count="95" uniqueCount="86">
  <si>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</si>
  <si>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</si>
  <si>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</si>
  <si>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</si>
  <si>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</si>
  <si>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</si>
  <si>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</si>
  <si>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</si>
  <si>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</si>
  <si>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</si>
  <si>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</si>
  <si>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</si>
  <si>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</si>
  <si>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</si>
  <si>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</si>
  <si>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</si>
  <si>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</si>
  <si>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</si>
  <si>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</si>
  <si>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</si>
  <si>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</si>
  <si>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</si>
  <si>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</si>
  <si>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</si>
  <si>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</si>
  <si>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</si>
  <si>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</si>
  <si>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</si>
  <si>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</si>
  <si>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</si>
  <si>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</si>
  <si>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</si>
  <si>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</si>
  <si>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</si>
  <si>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</si>
  <si>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</si>
  <si>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</si>
  <si>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</si>
  <si>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</si>
  <si>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</si>
  <si>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</si>
  <si>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</si>
  <si>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</si>
  <si>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</si>
  <si>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</si>
  <si>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</si>
  <si>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</si>
  <si>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</si>
  <si>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</si>
  <si>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</si>
  <si>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</si>
  <si>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</si>
  <si>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</si>
  <si>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</si>
  <si>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</si>
  <si>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</si>
  <si>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</si>
  <si>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</si>
  <si>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</si>
  <si>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</si>
  <si>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</si>
  <si>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</si>
  <si>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</si>
  <si>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</si>
  <si>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</si>
  <si>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</si>
  <si>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</si>
  <si>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</si>
  <si>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</si>
  <si>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인텔 펜티엄 골드 G5400 (커피레이크) (정품)</t>
    <phoneticPr fontId="1" type="noConversion"/>
  </si>
  <si>
    <t>COLORFUL H310M-E PRO V20 STCOM</t>
    <phoneticPr fontId="1" type="noConversion"/>
  </si>
  <si>
    <t>마이크론 Crucial DDR4 8G PC4-25600 CL22</t>
    <phoneticPr fontId="1" type="noConversion"/>
  </si>
  <si>
    <t>마이크론 Crucial BX500 대원CTS (240GB)</t>
    <phoneticPr fontId="1" type="noConversion"/>
  </si>
  <si>
    <t>UHD610 내장</t>
    <phoneticPr fontId="1" type="noConversion"/>
  </si>
  <si>
    <t>/</t>
    <phoneticPr fontId="1" type="noConversion"/>
  </si>
  <si>
    <t>DAVEN 스텔라 미니</t>
    <phoneticPr fontId="1" type="noConversion"/>
  </si>
  <si>
    <t>잘만 EcoMax 500W 83+</t>
    <phoneticPr fontId="1" type="noConversion"/>
  </si>
  <si>
    <t>카드</t>
  </si>
  <si>
    <t>최은영 실장</t>
    <phoneticPr fontId="1" type="noConversion"/>
  </si>
  <si>
    <t>010-8972-4525</t>
  </si>
  <si>
    <t>래안텍 24인치 HDR 무결점</t>
    <phoneticPr fontId="1" type="noConversion"/>
  </si>
  <si>
    <t>키보드 마우스SET</t>
    <phoneticPr fontId="1" type="noConversion"/>
  </si>
  <si>
    <t>//</t>
    <phoneticPr fontId="1" type="noConversion"/>
  </si>
  <si>
    <t>게이밍 마우스패드 5mm</t>
    <phoneticPr fontId="1" type="noConversion"/>
  </si>
  <si>
    <t>퀵배송및 설치비</t>
    <phoneticPr fontId="1" type="noConversion"/>
  </si>
  <si>
    <t>배송비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</si>
</sst>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24" sqref="C24:D2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62</v>
      </c>
      <c r="B1" s="23" t="s">
        <v>78</v>
      </c>
      <c r="C1" s="99" t="s">
        <v>47</v>
      </c>
      <c r="D1" s="100"/>
      <c r="E1" s="43"/>
      <c r="F1" s="44"/>
      <c r="G1" s="44"/>
      <c r="H1" s="45"/>
    </row>
    <row r="2" spans="1:9" ht="22.5" customHeight="1">
      <c r="A2" s="15" t="s">
        <v>48</v>
      </c>
      <c r="B2" s="22" t="s">
        <v>79</v>
      </c>
      <c r="C2" s="101"/>
      <c r="D2" s="102"/>
      <c r="E2" s="46"/>
      <c r="F2" s="47"/>
      <c r="G2" s="47"/>
      <c r="H2" s="48"/>
    </row>
    <row r="3" spans="1:9" ht="22.5" customHeight="1">
      <c r="A3" s="15" t="s">
        <v>49</v>
      </c>
      <c r="B3" s="17">
        <f ca="1">TODAY()</f>
        <v>44020</v>
      </c>
      <c r="C3" s="16" t="s">
        <v>50</v>
      </c>
      <c r="D3" s="21"/>
      <c r="E3" s="46"/>
      <c r="F3" s="47"/>
      <c r="G3" s="47"/>
      <c r="H3" s="48"/>
    </row>
    <row r="4" spans="1:9" ht="22.5" customHeight="1">
      <c r="A4" s="14" t="s">
        <v>46</v>
      </c>
      <c r="B4" s="103"/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27</v>
      </c>
      <c r="B6" s="56"/>
      <c r="C6" s="63" t="s">
        <v>69</v>
      </c>
      <c r="D6" s="64"/>
      <c r="E6" s="3" t="s">
        <v>6</v>
      </c>
      <c r="F6" s="6">
        <v>80000</v>
      </c>
      <c r="G6" s="3">
        <v>1</v>
      </c>
      <c r="H6" s="6">
        <f>F6*G6</f>
        <v>80000</v>
      </c>
      <c r="I6" s="2"/>
    </row>
    <row r="7" spans="1:9" ht="24" customHeight="1">
      <c r="A7" s="57"/>
      <c r="B7" s="58"/>
      <c r="C7" s="63"/>
      <c r="D7" s="64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70</v>
      </c>
      <c r="D8" s="64"/>
      <c r="E8" s="3" t="s">
        <v>7</v>
      </c>
      <c r="F8" s="6">
        <v>61000</v>
      </c>
      <c r="G8" s="3">
        <v>1</v>
      </c>
      <c r="H8" s="6">
        <f t="shared" si="0"/>
        <v>61000</v>
      </c>
      <c r="I8" s="2"/>
    </row>
    <row r="9" spans="1:9" ht="37.5" customHeight="1">
      <c r="A9" s="57"/>
      <c r="B9" s="58"/>
      <c r="C9" s="63" t="s">
        <v>71</v>
      </c>
      <c r="D9" s="64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4" customHeight="1">
      <c r="A10" s="57"/>
      <c r="B10" s="58"/>
      <c r="C10" s="63" t="s">
        <v>73</v>
      </c>
      <c r="D10" s="64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57"/>
      <c r="B11" s="58"/>
      <c r="C11" s="97" t="s">
        <v>72</v>
      </c>
      <c r="D11" s="98"/>
      <c r="E11" s="3" t="s">
        <v>10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57"/>
      <c r="B12" s="58"/>
      <c r="C12" s="63" t="s">
        <v>74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91" t="s">
        <v>74</v>
      </c>
      <c r="D13" s="9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75</v>
      </c>
      <c r="D14" s="92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57"/>
      <c r="B15" s="58"/>
      <c r="C15" s="91" t="s">
        <v>76</v>
      </c>
      <c r="D15" s="92"/>
      <c r="E15" s="3" t="s">
        <v>14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57"/>
      <c r="B16" s="58"/>
      <c r="C16" s="93"/>
      <c r="D16" s="9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5" t="s">
        <v>59</v>
      </c>
      <c r="D18" s="96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/>
      <c r="D19" s="116"/>
      <c r="E19" s="4" t="s">
        <v>64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5" t="s">
        <v>18</v>
      </c>
      <c r="D20" s="105"/>
      <c r="E20" s="72">
        <f>SUM(H6:H19)</f>
        <v>341000</v>
      </c>
      <c r="F20" s="72"/>
      <c r="G20" s="29">
        <v>1</v>
      </c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72">
        <f>E20*G20</f>
        <v>341000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23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 t="s">
        <v>80</v>
      </c>
      <c r="D24" s="92"/>
      <c r="E24" s="5" t="s">
        <v>65</v>
      </c>
      <c r="F24" s="6">
        <v>115000</v>
      </c>
      <c r="G24" s="3">
        <v>1</v>
      </c>
      <c r="H24" s="6">
        <f>F24*G24</f>
        <v>115000</v>
      </c>
      <c r="I24" s="2"/>
    </row>
    <row r="25" spans="1:9" ht="25.15" customHeight="1">
      <c r="A25" s="81" t="str">
        <f>IF(F37="현금(이체X)",Sheet2!D2,IF(F37="카드",Sheet2!D2,IF(F37="이체 및 현금영수증",Sheet2!E1,IF(F37="카드+현금",Sheet2!D2,IF(F37="이체 및 세금계산서",Sheet2!D1)))))</f>
        <v>참고사항</v>
      </c>
      <c r="B25" s="82"/>
      <c r="C25" s="112" t="s">
        <v>81</v>
      </c>
      <c r="D25" s="92"/>
      <c r="E25" s="3" t="s">
        <v>63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3"/>
      <c r="B26" s="84"/>
      <c r="C26" s="112" t="s">
        <v>82</v>
      </c>
      <c r="D26" s="92"/>
      <c r="E26" s="5" t="s">
        <v>26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3"/>
      <c r="B27" s="84"/>
      <c r="C27" s="113" t="s">
        <v>83</v>
      </c>
      <c r="D27" s="114"/>
      <c r="E27" s="5" t="s">
        <v>25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3"/>
      <c r="B28" s="84"/>
      <c r="C28" s="113"/>
      <c r="D28" s="114"/>
      <c r="E28" s="5" t="s">
        <v>66</v>
      </c>
      <c r="F28" s="6"/>
      <c r="G28" s="3"/>
      <c r="H28" s="6">
        <f t="shared" si="1"/>
        <v>0</v>
      </c>
      <c r="I28" s="2"/>
    </row>
    <row r="29" spans="1:9">
      <c r="A29" s="83"/>
      <c r="B29" s="84"/>
      <c r="C29" s="113"/>
      <c r="D29" s="114"/>
      <c r="E29" s="5" t="s">
        <v>67</v>
      </c>
      <c r="F29" s="6"/>
      <c r="G29" s="3"/>
      <c r="H29" s="6">
        <f t="shared" si="1"/>
        <v>0</v>
      </c>
      <c r="I29" s="2"/>
    </row>
    <row r="30" spans="1:9">
      <c r="A30" s="83"/>
      <c r="B30" s="84"/>
      <c r="C30" s="113"/>
      <c r="D30" s="114"/>
      <c r="E30" s="5" t="s">
        <v>68</v>
      </c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 t="s">
        <v>84</v>
      </c>
      <c r="D32" s="114"/>
      <c r="E32" s="5" t="s">
        <v>85</v>
      </c>
      <c r="F32" s="6">
        <v>20000</v>
      </c>
      <c r="G32" s="3">
        <v>1</v>
      </c>
      <c r="H32" s="6">
        <f t="shared" si="1"/>
        <v>20000</v>
      </c>
      <c r="I32" s="2"/>
    </row>
    <row r="33" spans="1:9" ht="13.5" customHeight="1">
      <c r="A33" s="33" t="s">
        <v>35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135000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38</v>
      </c>
      <c r="B35" s="80"/>
      <c r="C35" s="89"/>
      <c r="D35" s="90"/>
      <c r="E35" s="8" t="s">
        <v>4</v>
      </c>
      <c r="F35" s="67">
        <f>SUM(E21,E33)</f>
        <v>476000</v>
      </c>
      <c r="G35" s="67"/>
      <c r="H35" s="9" t="s">
        <v>20</v>
      </c>
      <c r="I35" s="2"/>
    </row>
    <row r="36" spans="1:9" ht="16.5" customHeight="1">
      <c r="A36" s="79" t="s">
        <v>37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21</v>
      </c>
      <c r="F36" s="65">
        <f>F35*1.1-F35</f>
        <v>47600.000000000058</v>
      </c>
      <c r="G36" s="66"/>
      <c r="H36" s="10"/>
      <c r="I36" s="2"/>
    </row>
    <row r="37" spans="1:9" ht="17.25" customHeight="1">
      <c r="A37" s="79" t="s">
        <v>33</v>
      </c>
      <c r="B37" s="80"/>
      <c r="C37" s="37"/>
      <c r="D37" s="38"/>
      <c r="E37" s="8" t="s">
        <v>32</v>
      </c>
      <c r="F37" s="77" t="s">
        <v>77</v>
      </c>
      <c r="G37" s="78"/>
      <c r="H37" s="32"/>
      <c r="I37" s="2"/>
    </row>
    <row r="38" spans="1:9" ht="19.5" customHeight="1">
      <c r="A38" s="33" t="s">
        <v>34</v>
      </c>
      <c r="B38" s="34"/>
      <c r="C38" s="39">
        <f>SUM(C35:C36)-C37</f>
        <v>0</v>
      </c>
      <c r="D38" s="40"/>
      <c r="E38" s="25" t="s">
        <v>64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540000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39</v>
      </c>
      <c r="D1" s="12" t="s">
        <v>41</v>
      </c>
      <c r="E1" s="27" t="s">
        <v>61</v>
      </c>
      <c r="F1" s="27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476000</v>
      </c>
    </row>
    <row r="5" spans="1:6">
      <c r="A5" t="s">
        <v>45</v>
      </c>
      <c r="B5">
        <f>B4*1.13</f>
        <v>537880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2020-07-04T07:02:01Z</cp:lastPrinted>
  <dcterms:created xsi:type="dcterms:W3CDTF">2019-03-28T03:58:09Z</dcterms:created>
  <dcterms:modified xsi:type="dcterms:W3CDTF">2020-07-08T03:43:26Z</dcterms:modified>
</cp:coreProperties>
</file>