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7" documentId="8_{B2DAEBCD-642E-4D46-9F28-897A220FEA54}" xr6:coauthVersionLast="47" xr6:coauthVersionMax="47" xr10:uidLastSave="{EABA507B-5DC0-45EB-813B-86F223560351}"/>
  <bookViews>
    <workbookView xWindow="9015" yWindow="0" windowWidth="19875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<sst xmlns="http://schemas.openxmlformats.org/spreadsheetml/2006/main" count="108" uniqueCount="91">
  <si>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</si>
  <si>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</si>
  <si>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</si>
  <si>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</si>
  <si>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</si>
  <si>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</si>
  <si>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</si>
  <si>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</si>
  <si>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</si>
  <si>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</si>
  <si>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</si>
  <si>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</si>
  <si>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</si>
  <si>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</si>
  <si>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</si>
  <si>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</si>
  <si>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</si>
  <si>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</si>
  <si>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</si>
  <si>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</si>
  <si>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</si>
  <si>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</si>
  <si>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</si>
  <si>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</si>
  <si>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</si>
  <si>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</si>
  <si>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</si>
  <si>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</si>
  <si>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</si>
  <si>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</si>
  <si>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</si>
  <si>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</si>
  <si>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</si>
  <si>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</si>
  <si>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</si>
  <si>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</si>
  <si>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</si>
  <si>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</si>
  <si>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</si>
  <si>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</si>
  <si>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</si>
  <si>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</si>
  <si>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</si>
  <si>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</si>
  <si>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</si>
  <si>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</si>
  <si>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</si>
  <si>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</si>
  <si>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</si>
  <si>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</si>
  <si>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</si>
  <si>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</si>
  <si>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</si>
  <si>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</si>
  <si>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</si>
  <si>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</si>
  <si>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</si>
  <si>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</si>
  <si>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</si>
  <si>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</si>
  <si>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</si>
  <si>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</si>
  <si>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</si>
  <si>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</si>
  <si>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</si>
  <si>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</si>
  <si>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</si>
  <si>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</si>
  <si>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</si>
  <si>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</si>
  <si>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</si>
  <si>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</si>
  <si>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</si>
  <si>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</si>
  <si>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</si>
  <si>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</si>
  <si>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</si>
  <si>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인텔 i5 12400F</t>
    <phoneticPr fontId="1" type="noConversion"/>
  </si>
  <si>
    <t>인텔정품쿨러</t>
    <phoneticPr fontId="1" type="noConversion"/>
  </si>
  <si>
    <t>MSI H610M-B</t>
    <phoneticPr fontId="1" type="noConversion"/>
  </si>
  <si>
    <t>기존</t>
    <phoneticPr fontId="1" type="noConversion"/>
  </si>
  <si>
    <t>천지훈</t>
    <phoneticPr fontId="1" type="noConversion"/>
  </si>
  <si>
    <t>010-4010-4369</t>
    <phoneticPr fontId="1" type="noConversion"/>
  </si>
  <si>
    <t xml:space="preserve">2666- 3200 8g로 변경 </t>
    <phoneticPr fontId="1" type="noConversion"/>
  </si>
  <si>
    <t>9500f+h310m-ds2v 매입</t>
    <phoneticPr fontId="1" type="noConversion"/>
  </si>
  <si>
    <t>242mf+dp to hdmi 케이블</t>
    <phoneticPr fontId="1" type="noConversion"/>
  </si>
  <si>
    <t>모니터</t>
    <phoneticPr fontId="1" type="noConversion"/>
  </si>
  <si>
    <t>매입</t>
    <phoneticPr fontId="1" type="noConversion"/>
  </si>
  <si>
    <t>ssd 방열판</t>
    <phoneticPr fontId="1" type="noConversion"/>
  </si>
  <si>
    <t>방열판</t>
    <phoneticPr fontId="1" type="noConversion"/>
  </si>
  <si>
    <t>삼성 512G NVME 병행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</si>
</sst>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81</v>
      </c>
      <c r="C1" s="38" t="s">
        <v>74</v>
      </c>
      <c r="D1" s="39"/>
      <c r="E1" s="109"/>
      <c r="F1" s="110"/>
      <c r="G1" s="110"/>
      <c r="H1" s="111"/>
    </row>
    <row r="2" spans="1:9" ht="22.5" customHeight="1">
      <c r="A2" s="15" t="s">
        <v>38</v>
      </c>
      <c r="B2" s="29" t="s">
        <v>82</v>
      </c>
      <c r="C2" s="40"/>
      <c r="D2" s="41"/>
      <c r="E2" s="112"/>
      <c r="F2" s="36"/>
      <c r="G2" s="36"/>
      <c r="H2" s="113"/>
    </row>
    <row r="3" spans="1:9" ht="22.5" customHeight="1">
      <c r="A3" s="15" t="s">
        <v>39</v>
      </c>
      <c r="B3" s="16">
        <f ca="1">TODAY()</f>
        <v>44918</v>
      </c>
      <c r="C3" s="15" t="s">
        <v>40</v>
      </c>
      <c r="D3" s="18">
        <v>44918</v>
      </c>
      <c r="E3" s="112"/>
      <c r="F3" s="36"/>
      <c r="G3" s="36"/>
      <c r="H3" s="113"/>
    </row>
    <row r="4" spans="1:9" ht="22.5" customHeight="1">
      <c r="A4" s="14" t="s">
        <v>37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51</v>
      </c>
      <c r="B6" s="68"/>
      <c r="C6" s="55" t="s">
        <v>77</v>
      </c>
      <c r="D6" s="56"/>
      <c r="E6" s="3" t="s">
        <v>6</v>
      </c>
      <c r="F6" s="6">
        <v>218000</v>
      </c>
      <c r="G6" s="3">
        <v>1</v>
      </c>
      <c r="H6" s="6">
        <f>F6*G6</f>
        <v>218000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79</v>
      </c>
      <c r="D8" s="121"/>
      <c r="E8" s="3" t="s">
        <v>7</v>
      </c>
      <c r="F8" s="6">
        <v>109000</v>
      </c>
      <c r="G8" s="3">
        <v>1</v>
      </c>
      <c r="H8" s="6">
        <f t="shared" si="0"/>
        <v>109000</v>
      </c>
      <c r="I8" s="2"/>
    </row>
    <row r="9" spans="1:9" ht="37.5" customHeight="1">
      <c r="A9" s="69"/>
      <c r="B9" s="70"/>
      <c r="C9" s="55" t="s">
        <v>83</v>
      </c>
      <c r="D9" s="56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69"/>
      <c r="B10" s="70"/>
      <c r="C10" s="55" t="s">
        <v>80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90</v>
      </c>
      <c r="D12" s="56"/>
      <c r="E12" s="3" t="s">
        <v>10</v>
      </c>
      <c r="F12" s="6">
        <v>80000</v>
      </c>
      <c r="G12" s="3">
        <v>1</v>
      </c>
      <c r="H12" s="6">
        <f t="shared" si="0"/>
        <v>80000</v>
      </c>
      <c r="I12" s="2"/>
    </row>
    <row r="13" spans="1:9" ht="24" customHeight="1">
      <c r="A13" s="69"/>
      <c r="B13" s="70"/>
      <c r="C13" s="49" t="s">
        <v>59</v>
      </c>
      <c r="D13" s="50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/>
      <c r="D14" s="50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69"/>
      <c r="B15" s="70"/>
      <c r="C15" s="49"/>
      <c r="D15" s="50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69"/>
      <c r="B16" s="70"/>
      <c r="C16" s="51" t="s">
        <v>88</v>
      </c>
      <c r="D16" s="52"/>
      <c r="E16" s="3" t="s">
        <v>89</v>
      </c>
      <c r="F16" s="6">
        <v>10000</v>
      </c>
      <c r="G16" s="3">
        <v>1</v>
      </c>
      <c r="H16" s="6">
        <f t="shared" si="0"/>
        <v>10000</v>
      </c>
      <c r="I16" s="2"/>
    </row>
    <row r="17" spans="1:9">
      <c r="A17" s="69"/>
      <c r="B17" s="70"/>
      <c r="C17" s="60" t="s">
        <v>58</v>
      </c>
      <c r="D17" s="61"/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48</v>
      </c>
      <c r="D18" s="54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50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52</v>
      </c>
      <c r="B20" s="72"/>
      <c r="C20" s="46" t="s">
        <v>15</v>
      </c>
      <c r="D20" s="46"/>
      <c r="E20" s="62">
        <f>SUM(H6:H19)</f>
        <v>477000</v>
      </c>
      <c r="F20" s="62"/>
      <c r="G20" s="24">
        <v>1</v>
      </c>
      <c r="H20" s="119" t="s">
        <v>17</v>
      </c>
      <c r="I20" s="2"/>
    </row>
    <row r="21" spans="1:9" ht="12.75" customHeight="1">
      <c r="A21" s="73"/>
      <c r="B21" s="74"/>
      <c r="C21" s="46"/>
      <c r="D21" s="46"/>
      <c r="E21" s="62">
        <f>E20*G20</f>
        <v>477000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20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84</v>
      </c>
      <c r="D24" s="50"/>
      <c r="E24" s="5" t="s">
        <v>87</v>
      </c>
      <c r="F24" s="6">
        <v>100000</v>
      </c>
      <c r="G24" s="3">
        <v>1</v>
      </c>
      <c r="H24" s="6">
        <f>F24*G24</f>
        <v>100000</v>
      </c>
      <c r="I24" s="2"/>
    </row>
    <row r="25" spans="1:9" ht="25.15" customHeight="1">
      <c r="A25" s="92" t="s">
        <v>75</v>
      </c>
      <c r="B25" s="93"/>
      <c r="C25" s="89" t="s">
        <v>85</v>
      </c>
      <c r="D25" s="50"/>
      <c r="E25" s="5" t="s">
        <v>86</v>
      </c>
      <c r="F25" s="6">
        <v>100000</v>
      </c>
      <c r="G25" s="3">
        <v>-1</v>
      </c>
      <c r="H25" s="6">
        <f>F25*G25</f>
        <v>-100000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28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17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31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477000</v>
      </c>
      <c r="G35" s="124"/>
      <c r="H35" s="9" t="s">
        <v>17</v>
      </c>
      <c r="I35" s="2"/>
    </row>
    <row r="36" spans="1:9" ht="16.5" customHeight="1">
      <c r="A36" s="90" t="s">
        <v>30</v>
      </c>
      <c r="B36" s="91"/>
      <c r="C36" s="79" t="b">
        <f>IF(F37="카드+현금",Sheet3!C9,IF(F37="현금+카드",Sheet3!C6))</f>
        <v>0</v>
      </c>
      <c r="D36" s="80"/>
      <c r="E36" s="8" t="s">
        <v>18</v>
      </c>
      <c r="F36" s="122">
        <f>F35*1.1-F35</f>
        <v>47700</v>
      </c>
      <c r="G36" s="123"/>
      <c r="H36" s="10"/>
      <c r="I36" s="2"/>
    </row>
    <row r="37" spans="1:9" ht="17.25" customHeight="1">
      <c r="A37" s="90" t="s">
        <v>26</v>
      </c>
      <c r="B37" s="91"/>
      <c r="C37" s="103"/>
      <c r="D37" s="104"/>
      <c r="E37" s="8" t="s">
        <v>25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27</v>
      </c>
      <c r="B38" s="99"/>
      <c r="C38" s="105">
        <f>SUM(C35:C36)-C37</f>
        <v>0</v>
      </c>
      <c r="D38" s="106"/>
      <c r="E38" s="21" t="s">
        <v>26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19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524700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57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54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69</v>
      </c>
      <c r="B3" s="36"/>
      <c r="C3" s="36"/>
      <c r="E3" t="s">
        <v>62</v>
      </c>
      <c r="F3">
        <f>Sheet1!F35</f>
        <v>477000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18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-25300.000000000004</v>
      </c>
      <c r="D6" t="s">
        <v>65</v>
      </c>
    </row>
    <row r="8" spans="1:7">
      <c r="A8" s="36" t="s">
        <v>70</v>
      </c>
      <c r="B8" s="36"/>
      <c r="C8" s="36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476999.99999999994</v>
      </c>
    </row>
    <row r="10" spans="1:7">
      <c r="B10" t="s">
        <v>18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477000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55</v>
      </c>
      <c r="B2" t="s">
        <v>17</v>
      </c>
      <c r="C2" s="20" t="s">
        <v>73</v>
      </c>
      <c r="D2" t="s">
        <v>33</v>
      </c>
    </row>
    <row r="3" spans="1:5">
      <c r="A3" t="s">
        <v>23</v>
      </c>
      <c r="B3" t="s">
        <v>29</v>
      </c>
      <c r="C3" s="20" t="s">
        <v>72</v>
      </c>
      <c r="D3" s="13" t="s">
        <v>35</v>
      </c>
    </row>
    <row r="4" spans="1:5">
      <c r="A4" t="s">
        <v>24</v>
      </c>
      <c r="B4" s="11">
        <f>Sheet1!F35-(Sheet1!C35)</f>
        <v>477000</v>
      </c>
    </row>
    <row r="5" spans="1:5">
      <c r="A5" t="s">
        <v>71</v>
      </c>
      <c r="B5" s="11"/>
    </row>
    <row r="6" spans="1:5">
      <c r="A6" t="s">
        <v>36</v>
      </c>
    </row>
    <row r="7" spans="1:5">
      <c r="A7" t="s">
        <v>56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>
        <v>151200</v>
      </c>
    </row>
    <row r="13" spans="1:5">
      <c r="A13" t="s">
        <v>44</v>
      </c>
      <c r="B13" s="11">
        <v>188000</v>
      </c>
    </row>
    <row r="14" spans="1:5">
      <c r="A14" t="s">
        <v>46</v>
      </c>
      <c r="B14" s="11">
        <v>194290</v>
      </c>
    </row>
    <row r="15" spans="1:5">
      <c r="A15" t="s">
        <v>47</v>
      </c>
      <c r="B15" s="11">
        <v>359000</v>
      </c>
    </row>
    <row r="16" spans="1:5">
      <c r="A16" t="s">
        <v>48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2022-12-09T06:38:08Z</cp:lastPrinted>
  <dcterms:created xsi:type="dcterms:W3CDTF">2019-03-28T03:58:09Z</dcterms:created>
  <dcterms:modified xsi:type="dcterms:W3CDTF">2022-12-23T09:23:19Z</dcterms:modified>
</cp:coreProperties>
</file>