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3D5536A-A72B-4FFF-B72C-C4C99A2B975A}" xr6:coauthVersionLast="47" xr6:coauthVersionMax="47" xr10:uidLastSave="{00000000-0000-0000-0000-000000000000}"/>
  <bookViews>
    <workbookView xWindow="-16485" yWindow="675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<sst xmlns="http://schemas.openxmlformats.org/spreadsheetml/2006/main" count="115" uniqueCount="99">
  <si>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</si>
  <si>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</si>
  <si>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</si>
  <si>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</si>
  <si>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</si>
  <si>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</si>
  <si>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</si>
  <si>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</si>
  <si>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</si>
  <si>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</si>
  <si>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</si>
  <si>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</si>
  <si>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</si>
  <si>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</si>
  <si>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</si>
  <si>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</si>
  <si>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</si>
  <si>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</si>
  <si>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</si>
  <si>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</si>
  <si>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</si>
  <si>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</si>
  <si>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</si>
  <si>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</si>
  <si>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</si>
  <si>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</si>
  <si>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</si>
  <si>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</si>
  <si>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</si>
  <si>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</si>
  <si>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</si>
  <si>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</si>
  <si>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</si>
  <si>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</si>
  <si>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</si>
  <si>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</si>
  <si>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</si>
  <si>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</si>
  <si>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</si>
  <si>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</si>
  <si>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</si>
  <si>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</si>
  <si>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</si>
  <si>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</si>
  <si>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</si>
  <si>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</si>
  <si>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</si>
  <si>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</si>
  <si>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</si>
  <si>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</si>
  <si>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</si>
  <si>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</si>
  <si>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</si>
  <si>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</si>
  <si>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</si>
  <si>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</si>
  <si>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</si>
  <si>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</si>
  <si>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</si>
  <si>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</si>
  <si>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</si>
  <si>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</si>
  <si>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</si>
  <si>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</si>
  <si>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</si>
  <si>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</si>
  <si>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</si>
  <si>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</si>
  <si>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</si>
  <si>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</si>
  <si>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</si>
  <si>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</si>
  <si>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</si>
  <si>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</si>
  <si>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</si>
  <si>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</si>
  <si>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</si>
  <si>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DEEPCOOL AG620</t>
    <phoneticPr fontId="1" type="noConversion"/>
  </si>
  <si>
    <t>MSI PRO B660M-A WIFI</t>
    <phoneticPr fontId="1" type="noConversion"/>
  </si>
  <si>
    <t>삼성전자 DDR5-4800 (8GB)</t>
    <phoneticPr fontId="1" type="noConversion"/>
  </si>
  <si>
    <t>MSI 지포스 RTX 3070 벤투스 2X OC D6 8GB LHR</t>
    <phoneticPr fontId="1" type="noConversion"/>
  </si>
  <si>
    <t>Western Digital BLACK SN770 M.2 NVMe (1TB)</t>
    <phoneticPr fontId="1" type="noConversion"/>
  </si>
  <si>
    <t>3RSYS L700 (블랙)</t>
    <phoneticPr fontId="1" type="noConversion"/>
  </si>
  <si>
    <t>마이크로닉스 Classic II 풀체인지 700W 80PLUS BRONZE 230V EU</t>
    <phoneticPr fontId="1" type="noConversion"/>
  </si>
  <si>
    <t>인텔 코어i5-13세대 13600KF (랩터레이크) 벌크</t>
    <phoneticPr fontId="1" type="noConversion"/>
  </si>
  <si>
    <t>카드+현금</t>
  </si>
  <si>
    <t>한성컴퓨터 ULTRON 2760G PLUS 리얼 144 게이밍 무결점</t>
    <phoneticPr fontId="1" type="noConversion"/>
  </si>
  <si>
    <t>모니터</t>
    <phoneticPr fontId="1" type="noConversion"/>
  </si>
  <si>
    <t>키보드</t>
    <phoneticPr fontId="1" type="noConversion"/>
  </si>
  <si>
    <t>알텍 게이밍 적축 기계식 키보드</t>
    <phoneticPr fontId="1" type="noConversion"/>
  </si>
  <si>
    <t>장패드</t>
    <phoneticPr fontId="1" type="noConversion"/>
  </si>
  <si>
    <t>게이밍 장패드</t>
    <phoneticPr fontId="1" type="noConversion"/>
  </si>
  <si>
    <t>헤드셋</t>
    <phoneticPr fontId="1" type="noConversion"/>
  </si>
  <si>
    <t>알텍 게이밍헤드셋</t>
    <phoneticPr fontId="1" type="noConversion"/>
  </si>
  <si>
    <t>스피커</t>
    <phoneticPr fontId="1" type="noConversion"/>
  </si>
  <si>
    <t>스피커 박스형 s/v</t>
    <phoneticPr fontId="1" type="noConversion"/>
  </si>
  <si>
    <t>조건희</t>
    <phoneticPr fontId="1" type="noConversion"/>
  </si>
  <si>
    <t>010-4745-3202</t>
    <phoneticPr fontId="1" type="noConversion"/>
  </si>
  <si>
    <t>내일오전중으로 배송출발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</si>
</sst>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96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97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44898</v>
      </c>
      <c r="C3" s="15" t="s">
        <v>41</v>
      </c>
      <c r="D3" s="18">
        <v>44899</v>
      </c>
      <c r="E3" s="49"/>
      <c r="F3" s="50"/>
      <c r="G3" s="50"/>
      <c r="H3" s="51"/>
    </row>
    <row r="4" spans="1:9" ht="22.5" customHeight="1">
      <c r="A4" s="14" t="s">
        <v>38</v>
      </c>
      <c r="B4" s="116" t="s">
        <v>98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84</v>
      </c>
      <c r="D6" s="61"/>
      <c r="E6" s="3" t="s">
        <v>6</v>
      </c>
      <c r="F6" s="6">
        <v>393000</v>
      </c>
      <c r="G6" s="3">
        <v>1</v>
      </c>
      <c r="H6" s="6">
        <f>F6*G6</f>
        <v>393000</v>
      </c>
      <c r="I6" s="2"/>
    </row>
    <row r="7" spans="1:9" ht="24" customHeight="1">
      <c r="A7" s="103"/>
      <c r="B7" s="104"/>
      <c r="C7" s="60" t="s">
        <v>77</v>
      </c>
      <c r="D7" s="61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3"/>
      <c r="B8" s="104"/>
      <c r="C8" s="62" t="s">
        <v>78</v>
      </c>
      <c r="D8" s="63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103"/>
      <c r="B9" s="104"/>
      <c r="C9" s="60" t="s">
        <v>79</v>
      </c>
      <c r="D9" s="61"/>
      <c r="E9" s="3" t="s">
        <v>8</v>
      </c>
      <c r="F9" s="6">
        <v>56000</v>
      </c>
      <c r="G9" s="3">
        <v>2</v>
      </c>
      <c r="H9" s="6">
        <f t="shared" si="0"/>
        <v>112000</v>
      </c>
      <c r="I9" s="2"/>
    </row>
    <row r="10" spans="1:9" ht="24" customHeight="1">
      <c r="A10" s="103"/>
      <c r="B10" s="104"/>
      <c r="C10" s="60" t="s">
        <v>80</v>
      </c>
      <c r="D10" s="61"/>
      <c r="E10" s="3" t="s">
        <v>9</v>
      </c>
      <c r="F10" s="6">
        <v>749000</v>
      </c>
      <c r="G10" s="3">
        <v>1</v>
      </c>
      <c r="H10" s="6">
        <f t="shared" si="0"/>
        <v>749000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81</v>
      </c>
      <c r="D12" s="61"/>
      <c r="E12" s="3" t="s">
        <v>10</v>
      </c>
      <c r="F12" s="6">
        <v>140000</v>
      </c>
      <c r="G12" s="3">
        <v>1</v>
      </c>
      <c r="H12" s="6">
        <f t="shared" si="0"/>
        <v>140000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1868000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1868000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86</v>
      </c>
      <c r="D24" s="92"/>
      <c r="E24" s="5" t="s">
        <v>87</v>
      </c>
      <c r="F24" s="6">
        <v>231000</v>
      </c>
      <c r="G24" s="3">
        <v>1</v>
      </c>
      <c r="H24" s="6">
        <f>F24*G24</f>
        <v>231000</v>
      </c>
      <c r="I24" s="2"/>
    </row>
    <row r="25" spans="1:9" ht="25.15" customHeight="1">
      <c r="A25" s="73" t="s">
        <v>76</v>
      </c>
      <c r="B25" s="74"/>
      <c r="C25" s="93" t="s">
        <v>89</v>
      </c>
      <c r="D25" s="92"/>
      <c r="E25" s="5" t="s">
        <v>88</v>
      </c>
      <c r="F25" s="6">
        <v>35000</v>
      </c>
      <c r="G25" s="3">
        <v>1</v>
      </c>
      <c r="H25" s="6">
        <f>F25*G25</f>
        <v>35000</v>
      </c>
      <c r="I25" s="2"/>
    </row>
    <row r="26" spans="1:9">
      <c r="A26" s="75"/>
      <c r="B26" s="76"/>
      <c r="C26" s="93" t="s">
        <v>91</v>
      </c>
      <c r="D26" s="92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5"/>
      <c r="B27" s="76"/>
      <c r="C27" s="94" t="s">
        <v>93</v>
      </c>
      <c r="D27" s="95"/>
      <c r="E27" s="5" t="s">
        <v>92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75"/>
      <c r="B28" s="76"/>
      <c r="C28" s="94" t="s">
        <v>95</v>
      </c>
      <c r="D28" s="95"/>
      <c r="E28" s="5" t="s">
        <v>94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5"/>
      <c r="B29" s="76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카드(VAT포함)+현금</v>
      </c>
      <c r="D33" s="86"/>
      <c r="E33" s="97">
        <f>SUM(H24:H32)</f>
        <v>291000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>
        <f>IF(F37="카드+현금",Sheet3!C11,IF(F37="현금+카드",Sheet3!C4))</f>
        <v>795000</v>
      </c>
      <c r="D35" s="84"/>
      <c r="E35" s="8" t="s">
        <v>4</v>
      </c>
      <c r="F35" s="66">
        <f>SUM(E21,E33)</f>
        <v>2159000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>
        <f>IF(F37="카드+현금",Sheet3!C9,IF(F37="현금+카드",Sheet3!C6))</f>
        <v>1500000</v>
      </c>
      <c r="D36" s="82"/>
      <c r="E36" s="8" t="s">
        <v>19</v>
      </c>
      <c r="F36" s="64">
        <f>F35*1.1-F35</f>
        <v>215900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85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7" s="2"/>
    </row>
    <row r="38" spans="1:9" ht="19.5" customHeight="1">
      <c r="A38" s="36" t="s">
        <v>28</v>
      </c>
      <c r="B38" s="37"/>
      <c r="C38" s="42">
        <f>SUM(C35:C36)-C37</f>
        <v>2295000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-2374900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10" sqref="C10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2159000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2374900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>
        <v>1500000</v>
      </c>
      <c r="D9" t="s">
        <v>64</v>
      </c>
      <c r="G9" s="33">
        <f>((F3*C10)-C9)/C10</f>
        <v>795363.63636363635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795000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1364000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2022-12-03T08:05:56Z</cp:lastPrinted>
  <dcterms:created xsi:type="dcterms:W3CDTF">2019-03-28T03:58:09Z</dcterms:created>
  <dcterms:modified xsi:type="dcterms:W3CDTF">2022-12-03T08:06:11Z</dcterms:modified>
</cp:coreProperties>
</file>