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11_B24A037B3828823A2F93B46A5FF1933AA1C217D8" xr6:coauthVersionLast="45" xr6:coauthVersionMax="45" xr10:uidLastSave="{602ED5E7-A4D8-438E-95DE-79D3F94AE3A5}"/>
  <bookViews>
    <workbookView xWindow="38400" yWindow="3345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<sst xmlns="http://schemas.openxmlformats.org/spreadsheetml/2006/main" count="81" uniqueCount="70">
  <si>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</si>
  <si>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</si>
  <si>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</si>
  <si>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</si>
  <si>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</si>
  <si>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</si>
  <si>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</si>
  <si>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</si>
  <si>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</si>
  <si>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</si>
  <si>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</si>
  <si>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</si>
  <si>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</si>
  <si>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</si>
  <si>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</si>
  <si>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</si>
  <si>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</si>
  <si>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</si>
  <si>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</si>
  <si>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</si>
  <si>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</si>
  <si>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</si>
  <si>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</si>
  <si>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</si>
  <si>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</si>
  <si>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</si>
  <si>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</si>
  <si>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</si>
  <si>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</si>
  <si>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</si>
  <si>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</si>
  <si>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</si>
  <si>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</si>
  <si>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</si>
  <si>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</si>
  <si>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</si>
  <si>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</si>
  <si>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</si>
  <si>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</si>
  <si>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</si>
  <si>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</si>
  <si>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</si>
  <si>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</si>
  <si>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</si>
  <si>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</si>
  <si>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</si>
  <si>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</si>
  <si>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</si>
  <si>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</si>
  <si>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</si>
  <si>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</si>
  <si>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</si>
  <si>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</si>
  <si>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 xml:space="preserve"> /</t>
    <phoneticPr fontId="1" type="noConversion"/>
  </si>
  <si>
    <t>ASRock A320M-HDV R4.0 에즈윈</t>
    <phoneticPr fontId="1" type="noConversion"/>
  </si>
  <si>
    <t>앱코 언더바</t>
    <phoneticPr fontId="1" type="noConversion"/>
  </si>
  <si>
    <t>잘만 EcoMax 500W 83+</t>
    <phoneticPr fontId="1" type="noConversion"/>
  </si>
  <si>
    <t>이체 및 세금계산서</t>
  </si>
  <si>
    <t xml:space="preserve">3세대 애슬론 3000G (레이븐 릿지) </t>
    <phoneticPr fontId="1" type="noConversion"/>
  </si>
  <si>
    <t>WD 240G GREEN</t>
    <phoneticPr fontId="1" type="noConversion"/>
  </si>
  <si>
    <t>삼성 DDR4 8G PC4-21300</t>
    <phoneticPr fontId="1" type="noConversion"/>
  </si>
  <si>
    <t>VEGA3</t>
    <phoneticPr fontId="1" type="noConversion"/>
  </si>
  <si>
    <t>큐닉스 키보드마우스 set</t>
    <phoneticPr fontId="1" type="noConversion"/>
  </si>
  <si>
    <t>//</t>
    <phoneticPr fontId="1" type="noConversion"/>
  </si>
  <si>
    <t>패드</t>
    <phoneticPr fontId="1" type="noConversion"/>
  </si>
  <si>
    <t>게이밍패드</t>
    <phoneticPr fontId="1" type="noConversion"/>
  </si>
  <si>
    <t>고객성명(회사명): 제니스하우징</t>
    <phoneticPr fontId="1" type="noConversion"/>
  </si>
  <si>
    <t>전화번호: 010-9092-9078</t>
    <phoneticPr fontId="1" type="noConversion"/>
  </si>
  <si>
    <t>견적일자: 2020년  04 월   04 일</t>
    <phoneticPr fontId="1" type="noConversion"/>
  </si>
  <si>
    <t>납품일자: 2020년 04 월   06 일 월요일 오전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</si>
</sst>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10" zoomScale="85" zoomScaleNormal="100" zoomScalePageLayoutView="85" workbookViewId="0">
      <selection activeCell="C6" sqref="C6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66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67</v>
      </c>
      <c r="B2" s="41"/>
      <c r="C2" s="50"/>
      <c r="D2" s="51"/>
      <c r="E2" s="51"/>
      <c r="F2" s="52"/>
    </row>
    <row r="3" spans="1:7" ht="22.5" customHeight="1">
      <c r="A3" s="12" t="s">
        <v>68</v>
      </c>
      <c r="B3" s="12" t="s">
        <v>69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35</v>
      </c>
      <c r="B6" s="13" t="s">
        <v>58</v>
      </c>
      <c r="C6" s="3" t="s">
        <v>6</v>
      </c>
      <c r="D6" s="8">
        <v>75000</v>
      </c>
      <c r="E6" s="3">
        <v>1</v>
      </c>
      <c r="F6" s="8">
        <f>D6*E6</f>
        <v>75000</v>
      </c>
      <c r="G6" s="2"/>
    </row>
    <row r="7" spans="1:7" ht="24" customHeight="1">
      <c r="A7" s="45"/>
      <c r="B7" s="13" t="s">
        <v>54</v>
      </c>
      <c r="C7" s="3" t="s">
        <v>7</v>
      </c>
      <c r="D7" s="8">
        <v>71000</v>
      </c>
      <c r="E7" s="3">
        <v>1</v>
      </c>
      <c r="F7" s="8">
        <f t="shared" ref="F7:F20" si="0">D7*E7</f>
        <v>71000</v>
      </c>
      <c r="G7" s="2"/>
    </row>
    <row r="8" spans="1:7">
      <c r="A8" s="45"/>
      <c r="B8" s="13" t="s">
        <v>60</v>
      </c>
      <c r="C8" s="3" t="s">
        <v>8</v>
      </c>
      <c r="D8" s="8">
        <v>42000</v>
      </c>
      <c r="E8" s="3">
        <v>1</v>
      </c>
      <c r="F8" s="8">
        <f t="shared" si="0"/>
        <v>42000</v>
      </c>
      <c r="G8" s="2"/>
    </row>
    <row r="9" spans="1:7">
      <c r="A9" s="45"/>
      <c r="B9" s="13" t="s">
        <v>61</v>
      </c>
      <c r="C9" s="3" t="s">
        <v>9</v>
      </c>
      <c r="D9" s="8"/>
      <c r="E9" s="3"/>
      <c r="F9" s="8">
        <f t="shared" si="0"/>
        <v>0</v>
      </c>
      <c r="G9" s="2"/>
    </row>
    <row r="10" spans="1:7">
      <c r="A10" s="45"/>
      <c r="B10" s="13" t="s">
        <v>59</v>
      </c>
      <c r="C10" s="3" t="s">
        <v>10</v>
      </c>
      <c r="D10" s="8">
        <v>56000</v>
      </c>
      <c r="E10" s="3">
        <v>1</v>
      </c>
      <c r="F10" s="8">
        <f t="shared" si="0"/>
        <v>56000</v>
      </c>
      <c r="G10" s="2"/>
    </row>
    <row r="11" spans="1:7">
      <c r="A11" s="45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 t="s">
        <v>33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55</v>
      </c>
      <c r="C13" s="3" t="s">
        <v>13</v>
      </c>
      <c r="D13" s="8">
        <v>16000</v>
      </c>
      <c r="E13" s="3">
        <v>1</v>
      </c>
      <c r="F13" s="8">
        <f t="shared" si="0"/>
        <v>16000</v>
      </c>
      <c r="G13" s="2"/>
    </row>
    <row r="14" spans="1:7">
      <c r="A14" s="45"/>
      <c r="B14" s="11" t="s">
        <v>56</v>
      </c>
      <c r="C14" s="3" t="s">
        <v>14</v>
      </c>
      <c r="D14" s="8">
        <v>40000</v>
      </c>
      <c r="E14" s="3">
        <v>1</v>
      </c>
      <c r="F14" s="8">
        <f t="shared" si="0"/>
        <v>40000</v>
      </c>
      <c r="G14" s="2"/>
    </row>
    <row r="15" spans="1:7" ht="24" customHeight="1">
      <c r="A15" s="45"/>
      <c r="B15" s="11" t="s">
        <v>53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33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33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50000</v>
      </c>
      <c r="E18" s="4">
        <v>1</v>
      </c>
      <c r="F18" s="8">
        <f t="shared" si="0"/>
        <v>50000</v>
      </c>
      <c r="G18" s="2"/>
    </row>
    <row r="19" spans="1:7">
      <c r="A19" s="45"/>
      <c r="B19" s="16" t="s">
        <v>37</v>
      </c>
      <c r="C19" s="4" t="s">
        <v>36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32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350000</v>
      </c>
      <c r="D21" s="34"/>
      <c r="E21" s="27">
        <v>1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350000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신한은행 (예금주: 최진만) 
110-482-539938</v>
      </c>
      <c r="B26" s="11" t="s">
        <v>62</v>
      </c>
      <c r="C26" s="3" t="s">
        <v>28</v>
      </c>
      <c r="D26" s="8">
        <v>0</v>
      </c>
      <c r="E26" s="3">
        <v>1</v>
      </c>
      <c r="F26" s="8">
        <f t="shared" ref="F26:F33" si="1">D26*E26</f>
        <v>0</v>
      </c>
      <c r="G26" s="2"/>
    </row>
    <row r="27" spans="1:7">
      <c r="A27" s="62"/>
      <c r="B27" s="11" t="s">
        <v>63</v>
      </c>
      <c r="C27" s="7" t="s">
        <v>34</v>
      </c>
      <c r="D27" s="8">
        <v>0</v>
      </c>
      <c r="E27" s="3">
        <v>1</v>
      </c>
      <c r="F27" s="8">
        <f t="shared" si="1"/>
        <v>0</v>
      </c>
      <c r="G27" s="2"/>
    </row>
    <row r="28" spans="1:7">
      <c r="A28" s="62"/>
      <c r="B28" s="10" t="s">
        <v>65</v>
      </c>
      <c r="C28" s="7" t="s">
        <v>64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2"/>
      <c r="B29" s="10"/>
      <c r="C29" s="7" t="s">
        <v>29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30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45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48</v>
      </c>
      <c r="B36" s="26"/>
      <c r="C36" s="17" t="s">
        <v>4</v>
      </c>
      <c r="D36" s="32">
        <f>SUM(C22,C34)</f>
        <v>350000</v>
      </c>
      <c r="E36" s="32"/>
      <c r="F36" s="18" t="s">
        <v>20</v>
      </c>
      <c r="G36" s="2"/>
    </row>
    <row r="37" spans="1:7" ht="16.5" customHeight="1">
      <c r="A37" s="19" t="s">
        <v>49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35000.000000000058</v>
      </c>
      <c r="E37" s="31"/>
      <c r="F37" s="20"/>
      <c r="G37" s="2"/>
    </row>
    <row r="38" spans="1:7" ht="17.25" customHeight="1">
      <c r="A38" s="19" t="s">
        <v>43</v>
      </c>
      <c r="B38" s="24"/>
      <c r="C38" s="17" t="s">
        <v>41</v>
      </c>
      <c r="D38" s="38" t="s">
        <v>57</v>
      </c>
      <c r="E38" s="39"/>
      <c r="F38" s="21"/>
      <c r="G38" s="2"/>
    </row>
    <row r="39" spans="1:7" ht="17.25" customHeight="1">
      <c r="A39" s="64" t="s">
        <v>44</v>
      </c>
      <c r="B39" s="67">
        <f>SUM(B36:B37)-B38</f>
        <v>0</v>
      </c>
      <c r="C39" s="17" t="s">
        <v>43</v>
      </c>
      <c r="D39" s="32"/>
      <c r="E39" s="32"/>
      <c r="F39" s="32"/>
      <c r="G39" s="2"/>
    </row>
    <row r="40" spans="1:7" ht="16.5" customHeight="1">
      <c r="A40" s="64"/>
      <c r="B40" s="68"/>
      <c r="C40" s="28" t="s">
        <v>23</v>
      </c>
      <c r="D40" s="33">
        <f>IF(D38="현금(이체X)",D36,IF(D38="카드",D36+D36*13%,IF(D38="이체 및 현금영수증",D36+D36*10%,IF(D38="이체 및 세금계산서",D36+D36*10%,IF(D38="이체 및 세금계산서",D36+D36*10%,)))))-D39</f>
        <v>385000</v>
      </c>
      <c r="E40" s="33"/>
      <c r="F40" s="29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50</v>
      </c>
      <c r="D1" s="23" t="s">
        <v>52</v>
      </c>
    </row>
    <row r="2" spans="1:4">
      <c r="A2" t="s">
        <v>38</v>
      </c>
      <c r="B2" t="s">
        <v>20</v>
      </c>
      <c r="C2" t="s">
        <v>46</v>
      </c>
      <c r="D2" t="s">
        <v>51</v>
      </c>
    </row>
    <row r="3" spans="1:4">
      <c r="A3" t="s">
        <v>39</v>
      </c>
      <c r="B3" t="s">
        <v>47</v>
      </c>
    </row>
    <row r="4" spans="1:4">
      <c r="A4" t="s">
        <v>40</v>
      </c>
      <c r="B4" s="22">
        <f>Sheet1!D36-(Sheet1!B36/1.1)</f>
        <v>350000</v>
      </c>
    </row>
    <row r="5" spans="1:4">
      <c r="A5" t="s">
        <v>46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2020-02-15T02:31:23Z</cp:lastPrinted>
  <dcterms:created xsi:type="dcterms:W3CDTF">2019-03-28T03:58:09Z</dcterms:created>
  <dcterms:modified xsi:type="dcterms:W3CDTF">2020-04-04T04:25:59Z</dcterms:modified>
</cp:coreProperties>
</file>