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11_F514DBA32A0A6E60A65F1F4700C6DF7FC413A02D" xr6:coauthVersionLast="47" xr6:coauthVersionMax="47" xr10:uidLastSave="{CE780ABA-E9B9-4E9E-8586-EF11B12D1A8A}"/>
  <bookViews>
    <workbookView xWindow="30360" yWindow="840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C34" i="1" l="1"/>
  <c r="H40" i="1"/>
  <c r="H38" i="1"/>
  <c r="B3" i="1"/>
  <c r="H19" i="1" l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<sst xmlns="http://schemas.openxmlformats.org/spreadsheetml/2006/main" count="100" uniqueCount="87">
  <si>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</si>
  <si>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</si>
  <si>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</si>
  <si>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</si>
  <si>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</si>
  <si>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</si>
  <si>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</si>
  <si>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</si>
  <si>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</si>
  <si>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</si>
  <si>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</si>
  <si>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</si>
  <si>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</si>
  <si>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</si>
  <si>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</si>
  <si>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</si>
  <si>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</si>
  <si>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</si>
  <si>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</si>
  <si>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</si>
  <si>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</si>
  <si>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</si>
  <si>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</si>
  <si>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</si>
  <si>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</si>
  <si>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</si>
  <si>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</si>
  <si>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</si>
  <si>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</si>
  <si>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</si>
  <si>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</si>
  <si>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</si>
  <si>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</si>
  <si>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</si>
  <si>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</si>
  <si>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</si>
  <si>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</si>
  <si>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</si>
  <si>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</si>
  <si>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</si>
  <si>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</si>
  <si>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</si>
  <si>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</si>
  <si>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</si>
  <si>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</si>
  <si>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</si>
  <si>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</si>
  <si>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</si>
  <si>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</si>
  <si>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</si>
  <si>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</si>
  <si>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</si>
  <si>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</si>
  <si>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</si>
  <si>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</si>
  <si>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</si>
  <si>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</si>
  <si>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</si>
  <si>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</si>
  <si>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</si>
  <si>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</si>
  <si>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</si>
  <si>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</si>
  <si>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</si>
  <si>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</si>
  <si>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</si>
  <si>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</si>
  <si>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</si>
  <si>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</si>
  <si>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</si>
  <si>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</si>
  <si>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</si>
  <si>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</si>
  <si>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</si>
  <si>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</si>
  <si>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</si>
  <si>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</si>
  <si>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이도디스플레이 지포스 GTX 1660 SUPER RAGE-X II D6 6GB</t>
    <phoneticPr fontId="1" type="noConversion"/>
  </si>
  <si>
    <t>Western Digital WD Blue SN570 M.2 NVMe (500GB)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</si>
  <si>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</si>
  <si>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</si>
  <si>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삼성전자 DDR4-3200 (8GB)</t>
    <phoneticPr fontId="1" type="noConversion"/>
  </si>
  <si>
    <r>
      <t>정윤지고객님
(</t>
    </r>
    <r>
      <rPr>
        <sz val="8"/>
        <color theme="1"/>
        <rFont val="HY강B"/>
        <family val="1"/>
        <charset val="129"/>
      </rPr>
      <t>김유진고객님소개)</t>
    </r>
    <phoneticPr fontId="1" type="noConversion"/>
  </si>
  <si>
    <t>010-2884-8255</t>
    <phoneticPr fontId="1" type="noConversion"/>
  </si>
  <si>
    <t>M60 케이스 블랙</t>
    <phoneticPr fontId="1" type="noConversion"/>
  </si>
  <si>
    <t>택배 배송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</si>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</sst>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8"/>
      <color theme="1"/>
      <name val="HY강B"/>
      <family val="1"/>
      <charset val="129"/>
    </font>
    <font>
      <sz val="10"/>
      <color theme="1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44</v>
      </c>
      <c r="B1" s="35" t="s">
        <v>82</v>
      </c>
      <c r="C1" s="38" t="s">
        <v>68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8" t="s">
        <v>83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45194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67</v>
      </c>
      <c r="B6" s="70"/>
      <c r="C6" s="55" t="s">
        <v>75</v>
      </c>
      <c r="D6" s="56"/>
      <c r="E6" s="3" t="s">
        <v>6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71"/>
      <c r="B7" s="72"/>
      <c r="C7" s="55" t="s">
        <v>80</v>
      </c>
      <c r="D7" s="56"/>
      <c r="E7" s="21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76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81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71"/>
      <c r="B10" s="72"/>
      <c r="C10" s="55" t="s">
        <v>77</v>
      </c>
      <c r="D10" s="56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71"/>
      <c r="B11" s="72"/>
      <c r="C11" s="57"/>
      <c r="D11" s="58"/>
      <c r="E11" s="3" t="s">
        <v>48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78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1"/>
      <c r="B15" s="72"/>
      <c r="C15" s="49" t="s">
        <v>79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71"/>
      <c r="B16" s="72"/>
      <c r="C16" s="51"/>
      <c r="D16" s="52"/>
      <c r="E16" s="3" t="s">
        <v>71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66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65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69</v>
      </c>
      <c r="D19" s="54"/>
      <c r="E19" s="3" t="s">
        <v>70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72</v>
      </c>
      <c r="F20" s="7">
        <v>7000</v>
      </c>
      <c r="G20" s="4">
        <v>-1</v>
      </c>
      <c r="H20" s="6">
        <f t="shared" si="0"/>
        <v>-7000</v>
      </c>
      <c r="I20" s="2"/>
    </row>
    <row r="21" spans="1:9" ht="12.75" customHeight="1">
      <c r="A21" s="73" t="s">
        <v>74</v>
      </c>
      <c r="B21" s="74"/>
      <c r="C21" s="46" t="s">
        <v>15</v>
      </c>
      <c r="D21" s="46"/>
      <c r="E21" s="62">
        <f>SUM(H6:H20)</f>
        <v>800000</v>
      </c>
      <c r="F21" s="62"/>
      <c r="G21" s="23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800000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85</v>
      </c>
      <c r="D25" s="50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63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800000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80000.000000000116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64</v>
      </c>
      <c r="G38" s="81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0" t="s">
        <v>73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4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880000</v>
      </c>
      <c r="G40" s="128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47</v>
      </c>
      <c r="G41" s="37"/>
      <c r="H41" s="26">
        <f>F40-(F37+F36)</f>
        <v>0</v>
      </c>
      <c r="I41" s="2"/>
    </row>
    <row r="42" spans="1:9" ht="16.5" customHeight="1">
      <c r="B42" s="34"/>
      <c r="C42" s="2"/>
      <c r="D42" s="2"/>
      <c r="E42" s="105"/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58</v>
      </c>
      <c r="B3" s="36"/>
      <c r="C3" s="36"/>
      <c r="E3" t="s">
        <v>51</v>
      </c>
      <c r="F3">
        <f>Sheet1!F36</f>
        <v>800000</v>
      </c>
    </row>
    <row r="4" spans="1:7">
      <c r="A4" t="s">
        <v>57</v>
      </c>
      <c r="B4" s="29" t="s">
        <v>55</v>
      </c>
      <c r="C4" s="31">
        <v>500000</v>
      </c>
      <c r="D4" t="s">
        <v>52</v>
      </c>
    </row>
    <row r="5" spans="1:7">
      <c r="B5" t="s">
        <v>18</v>
      </c>
      <c r="C5">
        <v>1.1000000000000001</v>
      </c>
      <c r="D5" t="s">
        <v>53</v>
      </c>
    </row>
    <row r="6" spans="1:7">
      <c r="B6" t="s">
        <v>50</v>
      </c>
      <c r="C6" s="32">
        <f>(F3-C4)*C5</f>
        <v>330000</v>
      </c>
      <c r="D6" t="s">
        <v>54</v>
      </c>
    </row>
    <row r="8" spans="1:7">
      <c r="A8" s="36" t="s">
        <v>59</v>
      </c>
      <c r="B8" s="36"/>
      <c r="C8" s="36"/>
    </row>
    <row r="9" spans="1:7">
      <c r="A9" t="s">
        <v>57</v>
      </c>
      <c r="B9" s="30" t="s">
        <v>56</v>
      </c>
      <c r="C9" s="33"/>
      <c r="D9" t="s">
        <v>52</v>
      </c>
      <c r="G9" s="32">
        <f>((F3*C10)-C9)/C10</f>
        <v>800000</v>
      </c>
    </row>
    <row r="10" spans="1:7">
      <c r="B10" t="s">
        <v>18</v>
      </c>
      <c r="C10">
        <v>1.1000000000000001</v>
      </c>
      <c r="D10" t="s">
        <v>53</v>
      </c>
    </row>
    <row r="11" spans="1:7">
      <c r="B11" t="s">
        <v>49</v>
      </c>
      <c r="C11" s="32">
        <f>ROUND(G9,-3)</f>
        <v>800000</v>
      </c>
      <c r="D11" t="s">
        <v>54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45</v>
      </c>
      <c r="B2" t="s">
        <v>17</v>
      </c>
      <c r="C2" s="19" t="s">
        <v>62</v>
      </c>
      <c r="D2" t="s">
        <v>33</v>
      </c>
    </row>
    <row r="3" spans="1:5">
      <c r="A3" t="s">
        <v>23</v>
      </c>
      <c r="B3" t="s">
        <v>29</v>
      </c>
      <c r="C3" s="19" t="s">
        <v>61</v>
      </c>
      <c r="D3" s="13" t="s">
        <v>35</v>
      </c>
    </row>
    <row r="4" spans="1:5">
      <c r="A4" t="s">
        <v>24</v>
      </c>
      <c r="B4" s="11">
        <f>Sheet1!F36-(Sheet1!C36)</f>
        <v>800000</v>
      </c>
    </row>
    <row r="5" spans="1:5">
      <c r="A5" t="s">
        <v>60</v>
      </c>
      <c r="B5" s="11"/>
    </row>
    <row r="6" spans="1:5">
      <c r="A6" t="s">
        <v>36</v>
      </c>
    </row>
    <row r="7" spans="1:5">
      <c r="A7" t="s">
        <v>46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2023-09-25T02:03:14Z</dcterms:modified>
</cp:coreProperties>
</file>