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8" documentId="8_{43BC8716-9B90-4FC2-A57C-111A51E440DB}" xr6:coauthVersionLast="47" xr6:coauthVersionMax="47" xr10:uidLastSave="{0DA9511B-EF44-4C01-B8E7-915BEB21A157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<sst xmlns="http://schemas.openxmlformats.org/spreadsheetml/2006/main" count="108" uniqueCount="92">
  <si>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</si>
  <si>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</si>
  <si>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</si>
  <si>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</si>
  <si>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</si>
  <si>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</si>
  <si>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</si>
  <si>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</si>
  <si>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</si>
  <si>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</si>
  <si>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</si>
  <si>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</si>
  <si>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</si>
  <si>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</si>
  <si>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</si>
  <si>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</si>
  <si>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</si>
  <si>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</si>
  <si>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</si>
  <si>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</si>
  <si>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</si>
  <si>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</si>
  <si>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</si>
  <si>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</si>
  <si>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</si>
  <si>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</si>
  <si>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</si>
  <si>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</si>
  <si>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</si>
  <si>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</si>
  <si>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</si>
  <si>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</si>
  <si>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</si>
  <si>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</si>
  <si>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</si>
  <si>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</si>
  <si>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</si>
  <si>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</si>
  <si>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</si>
  <si>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</si>
  <si>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</si>
  <si>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</si>
  <si>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</si>
  <si>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</si>
  <si>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</si>
  <si>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</si>
  <si>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</si>
  <si>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</si>
  <si>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</si>
  <si>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</si>
  <si>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</si>
  <si>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</si>
  <si>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</si>
  <si>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</si>
  <si>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</si>
  <si>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</si>
  <si>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</si>
  <si>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</si>
  <si>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</si>
  <si>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</si>
  <si>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</si>
  <si>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</si>
  <si>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</si>
  <si>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</si>
  <si>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</si>
  <si>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</si>
  <si>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</si>
  <si>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</si>
  <si>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</si>
  <si>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</si>
  <si>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</si>
  <si>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</si>
  <si>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</si>
  <si>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</si>
  <si>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</si>
  <si>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</si>
  <si>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인텔 코어i7-12세대 12700F (엘더레이크) (정품)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</si>
  <si>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</si>
  <si>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</si>
  <si>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</si>
  <si>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</si>
  <si>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GIGABYTE B660M DS3H D4 제이씨현</t>
    <phoneticPr fontId="1" type="noConversion"/>
  </si>
  <si>
    <t>cpu키트</t>
    <phoneticPr fontId="1" type="noConversion"/>
  </si>
  <si>
    <t>LGA1700 키트</t>
    <phoneticPr fontId="1" type="noConversion"/>
  </si>
  <si>
    <t>정연민</t>
    <phoneticPr fontId="1" type="noConversion"/>
  </si>
  <si>
    <t>AVerMedia Live Gamer HD 2</t>
    <phoneticPr fontId="1" type="noConversion"/>
  </si>
  <si>
    <t>캡쳐카드</t>
    <phoneticPr fontId="1" type="noConversion"/>
  </si>
  <si>
    <t>PALIT 지포스 RTX 3060 Dual D6 12GB</t>
    <phoneticPr fontId="1" type="noConversion"/>
  </si>
  <si>
    <t>키보드마우스</t>
    <phoneticPr fontId="1" type="noConversion"/>
  </si>
  <si>
    <t>패드</t>
    <phoneticPr fontId="1" type="noConversion"/>
  </si>
  <si>
    <t xml:space="preserve">게임이패드 </t>
    <phoneticPr fontId="1" type="noConversion"/>
  </si>
  <si>
    <t>큐닉스 키보드마우스 셋트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</si>
</sst>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84</v>
      </c>
      <c r="C1" s="112" t="s">
        <v>57</v>
      </c>
      <c r="D1" s="113"/>
      <c r="E1" s="46"/>
      <c r="F1" s="47"/>
      <c r="G1" s="47"/>
      <c r="H1" s="48"/>
    </row>
    <row r="2" spans="1:9" ht="22.5" customHeight="1">
      <c r="A2" s="15" t="s">
        <v>38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39</v>
      </c>
      <c r="B3" s="16">
        <f ca="1">TODAY()</f>
        <v>44895</v>
      </c>
      <c r="C3" s="15" t="s">
        <v>40</v>
      </c>
      <c r="D3" s="18"/>
      <c r="E3" s="49"/>
      <c r="F3" s="50"/>
      <c r="G3" s="50"/>
      <c r="H3" s="51"/>
    </row>
    <row r="4" spans="1:9" ht="22.5" customHeight="1">
      <c r="A4" s="14" t="s">
        <v>37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51</v>
      </c>
      <c r="B6" s="102"/>
      <c r="C6" s="60" t="s">
        <v>76</v>
      </c>
      <c r="D6" s="61"/>
      <c r="E6" s="3" t="s">
        <v>6</v>
      </c>
      <c r="F6" s="6">
        <v>455000</v>
      </c>
      <c r="G6" s="3">
        <v>1</v>
      </c>
      <c r="H6" s="6">
        <f>F6*G6</f>
        <v>455000</v>
      </c>
      <c r="I6" s="2"/>
    </row>
    <row r="7" spans="1:9" ht="24" customHeight="1">
      <c r="A7" s="103"/>
      <c r="B7" s="104"/>
      <c r="C7" s="60" t="s">
        <v>83</v>
      </c>
      <c r="D7" s="61"/>
      <c r="E7" s="22" t="s">
        <v>82</v>
      </c>
      <c r="F7" s="6">
        <v>9000</v>
      </c>
      <c r="G7" s="3">
        <v>1</v>
      </c>
      <c r="H7" s="6">
        <f t="shared" ref="H7:H19" si="0">F7*G7</f>
        <v>9000</v>
      </c>
      <c r="I7" s="2"/>
    </row>
    <row r="8" spans="1:9" ht="25.5" customHeight="1">
      <c r="A8" s="103"/>
      <c r="B8" s="104"/>
      <c r="C8" s="62" t="s">
        <v>81</v>
      </c>
      <c r="D8" s="63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103"/>
      <c r="B9" s="104"/>
      <c r="C9" s="60" t="s">
        <v>77</v>
      </c>
      <c r="D9" s="61"/>
      <c r="E9" s="3" t="s">
        <v>8</v>
      </c>
      <c r="F9" s="6">
        <v>69000</v>
      </c>
      <c r="G9" s="3">
        <v>2</v>
      </c>
      <c r="H9" s="6">
        <f t="shared" si="0"/>
        <v>138000</v>
      </c>
      <c r="I9" s="2"/>
    </row>
    <row r="10" spans="1:9" ht="24" customHeight="1">
      <c r="A10" s="103"/>
      <c r="B10" s="104"/>
      <c r="C10" s="60" t="s">
        <v>87</v>
      </c>
      <c r="D10" s="61"/>
      <c r="E10" s="3" t="s">
        <v>9</v>
      </c>
      <c r="F10" s="6">
        <v>466000</v>
      </c>
      <c r="G10" s="3">
        <v>1</v>
      </c>
      <c r="H10" s="6">
        <f t="shared" si="0"/>
        <v>466000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78</v>
      </c>
      <c r="D12" s="61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3"/>
      <c r="B13" s="104"/>
      <c r="C13" s="91"/>
      <c r="D13" s="92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79</v>
      </c>
      <c r="D14" s="92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3"/>
      <c r="B15" s="104"/>
      <c r="C15" s="91" t="s">
        <v>80</v>
      </c>
      <c r="D15" s="92"/>
      <c r="E15" s="3" t="s">
        <v>12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103"/>
      <c r="B16" s="104"/>
      <c r="C16" s="121"/>
      <c r="D16" s="122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48</v>
      </c>
      <c r="D18" s="12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52</v>
      </c>
      <c r="B20" s="106"/>
      <c r="C20" s="118" t="s">
        <v>15</v>
      </c>
      <c r="D20" s="118"/>
      <c r="E20" s="96">
        <f>SUM(H6:H19)</f>
        <v>1480000</v>
      </c>
      <c r="F20" s="96"/>
      <c r="G20" s="24">
        <v>1</v>
      </c>
      <c r="H20" s="57" t="s">
        <v>17</v>
      </c>
      <c r="I20" s="2"/>
    </row>
    <row r="21" spans="1:9" ht="12.75" customHeight="1">
      <c r="A21" s="107"/>
      <c r="B21" s="108"/>
      <c r="C21" s="118"/>
      <c r="D21" s="118"/>
      <c r="E21" s="96">
        <f>E20*G20</f>
        <v>1480000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20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85</v>
      </c>
      <c r="D24" s="92"/>
      <c r="E24" s="5" t="s">
        <v>86</v>
      </c>
      <c r="F24" s="6">
        <v>204000</v>
      </c>
      <c r="G24" s="3">
        <v>1</v>
      </c>
      <c r="H24" s="6">
        <f>F24*G24</f>
        <v>204000</v>
      </c>
      <c r="I24" s="2"/>
    </row>
    <row r="25" spans="1:9" ht="25.15" customHeight="1">
      <c r="A25" s="73"/>
      <c r="B25" s="74"/>
      <c r="C25" s="93" t="s">
        <v>91</v>
      </c>
      <c r="D25" s="92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 t="s">
        <v>90</v>
      </c>
      <c r="D26" s="92"/>
      <c r="E26" s="5" t="s">
        <v>89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5"/>
      <c r="B27" s="76"/>
      <c r="C27" s="94">
        <v>0</v>
      </c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28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204000</v>
      </c>
      <c r="F33" s="98"/>
      <c r="G33" s="98"/>
      <c r="H33" s="55" t="s">
        <v>17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31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1684000</v>
      </c>
      <c r="G35" s="66"/>
      <c r="H35" s="9" t="s">
        <v>17</v>
      </c>
      <c r="I35" s="2"/>
    </row>
    <row r="36" spans="1:9" ht="16.5" customHeight="1">
      <c r="A36" s="71" t="s">
        <v>30</v>
      </c>
      <c r="B36" s="72"/>
      <c r="C36" s="81" t="b">
        <f>IF(F37="카드+현금",Sheet3!C9,IF(F37="현금+카드",Sheet3!C6))</f>
        <v>0</v>
      </c>
      <c r="D36" s="82"/>
      <c r="E36" s="8" t="s">
        <v>18</v>
      </c>
      <c r="F36" s="64">
        <f>F35*1.1-F35</f>
        <v>168400.00000000023</v>
      </c>
      <c r="G36" s="65"/>
      <c r="H36" s="10"/>
      <c r="I36" s="2"/>
    </row>
    <row r="37" spans="1:9" ht="17.25" customHeight="1">
      <c r="A37" s="71" t="s">
        <v>26</v>
      </c>
      <c r="B37" s="72"/>
      <c r="C37" s="40"/>
      <c r="D37" s="41"/>
      <c r="E37" s="8" t="s">
        <v>25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27</v>
      </c>
      <c r="B38" s="37"/>
      <c r="C38" s="42">
        <f>SUM(C35:C36)-C37</f>
        <v>0</v>
      </c>
      <c r="D38" s="43"/>
      <c r="E38" s="21" t="s">
        <v>26</v>
      </c>
      <c r="F38" s="68">
        <v>2400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19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1850000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-2400.0000000002328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1684000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18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1852400.0000000002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1684000</v>
      </c>
    </row>
    <row r="10" spans="1:7">
      <c r="B10" t="s">
        <v>18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1684000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75</v>
      </c>
      <c r="D2" t="s">
        <v>33</v>
      </c>
    </row>
    <row r="3" spans="1:5">
      <c r="A3" t="s">
        <v>23</v>
      </c>
      <c r="B3" t="s">
        <v>29</v>
      </c>
      <c r="C3" s="20" t="s">
        <v>74</v>
      </c>
      <c r="D3" s="13" t="s">
        <v>35</v>
      </c>
    </row>
    <row r="4" spans="1:5">
      <c r="A4" t="s">
        <v>24</v>
      </c>
      <c r="B4" s="11">
        <f>Sheet1!F35-(Sheet1!C35)</f>
        <v>1684000</v>
      </c>
    </row>
    <row r="5" spans="1:5">
      <c r="A5" t="s">
        <v>73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2022-11-30T09:20:43Z</cp:lastPrinted>
  <dcterms:created xsi:type="dcterms:W3CDTF">2019-03-28T03:58:09Z</dcterms:created>
  <dcterms:modified xsi:type="dcterms:W3CDTF">2022-11-30T09:21:56Z</dcterms:modified>
</cp:coreProperties>
</file>