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<sst xmlns="http://schemas.openxmlformats.org/spreadsheetml/2006/main" count="86" uniqueCount="79">
  <si>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</si>
  <si>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</si>
  <si>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</si>
  <si>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</si>
  <si>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</si>
  <si>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</si>
  <si>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</si>
  <si>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</si>
  <si>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</si>
  <si>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</si>
  <si>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</si>
  <si>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</si>
  <si>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</si>
  <si>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</si>
  <si>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</si>
  <si>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</si>
  <si>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</si>
  <si>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</si>
  <si>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</si>
  <si>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</si>
  <si>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</si>
  <si>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</si>
  <si>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</si>
  <si>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</si>
  <si>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</si>
  <si>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</si>
  <si>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</si>
  <si>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</si>
  <si>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</si>
  <si>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</si>
  <si>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</si>
  <si>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</si>
  <si>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</si>
  <si>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</si>
  <si>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</si>
  <si>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</si>
  <si>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</si>
  <si>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</si>
  <si>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</si>
  <si>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</si>
  <si>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</si>
  <si>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</si>
  <si>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</si>
  <si>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</si>
  <si>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</si>
  <si>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</si>
  <si>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</si>
  <si>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</si>
  <si>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</si>
  <si>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</si>
  <si>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</si>
  <si>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</si>
  <si>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</si>
  <si>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</si>
  <si>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</si>
  <si>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</si>
  <si>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</si>
  <si>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</si>
  <si>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</si>
  <si>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</si>
  <si>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모니터</t>
    <phoneticPr fontId="1" type="noConversion"/>
  </si>
  <si>
    <t>소모품</t>
    <phoneticPr fontId="1" type="noConversion"/>
  </si>
  <si>
    <t>기본 사무용 합본 세트</t>
    <phoneticPr fontId="1" type="noConversion"/>
  </si>
  <si>
    <t>스피커</t>
    <phoneticPr fontId="1" type="noConversion"/>
  </si>
  <si>
    <t>한성컴퓨터 SIROCO GS220 (블랙)</t>
    <phoneticPr fontId="1" type="noConversion"/>
  </si>
  <si>
    <t>ABKO SUITMASTER 자이로스 X101 RGB</t>
    <phoneticPr fontId="1" type="noConversion"/>
  </si>
  <si>
    <t>MSI MAG B460M 박격포</t>
    <phoneticPr fontId="1" type="noConversion"/>
  </si>
  <si>
    <t>삼성전자 970 EVO M.2 NVMe (500GB)</t>
    <phoneticPr fontId="1" type="noConversion"/>
  </si>
  <si>
    <t>Seagate BarraCuda 7200/256M (ST2000DM008, 2TB)</t>
    <phoneticPr fontId="1" type="noConversion"/>
  </si>
  <si>
    <t>2MONS 서버 4U PC D450</t>
    <phoneticPr fontId="1" type="noConversion"/>
  </si>
  <si>
    <t>마이크로닉스 Classic II 600W +12V Single Rail 85+</t>
    <phoneticPr fontId="1" type="noConversion"/>
  </si>
  <si>
    <t>Microsoft Windows 10 Home(DSP 64bit 한글)</t>
  </si>
  <si>
    <t>삼성전자 DDR4-2666 (8GB)</t>
    <phoneticPr fontId="1" type="noConversion"/>
  </si>
  <si>
    <t>인텔 코어i7-10세대 10700 (코멧레이크S) (정품)</t>
    <phoneticPr fontId="1" type="noConversion"/>
  </si>
  <si>
    <t>이체 및 세금계산서</t>
  </si>
  <si>
    <t>LG전자 울트라와이드 29WN500</t>
    <phoneticPr fontId="1" type="noConversion"/>
  </si>
  <si>
    <t>ASUS TUF Gaming 지포스 GTX 1650 SUPER O4G D6 4GB</t>
    <phoneticPr fontId="1" type="noConversion"/>
  </si>
  <si>
    <t>KVS(잠실교회)</t>
    <phoneticPr fontId="1" type="noConversion"/>
  </si>
  <si>
    <t>▣ 기본무상 1년보증 (공임4만원 추가시)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</si>
</sst>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C6" sqref="C6:D6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58</v>
      </c>
      <c r="B1" s="24" t="s">
        <v>77</v>
      </c>
      <c r="C1" s="92" t="s">
        <v>78</v>
      </c>
      <c r="D1" s="93"/>
      <c r="E1" s="43"/>
      <c r="F1" s="44"/>
      <c r="G1" s="44"/>
      <c r="H1" s="45"/>
    </row>
    <row r="2" spans="1:9" ht="22.5" customHeight="1">
      <c r="A2" s="16" t="s">
        <v>45</v>
      </c>
      <c r="B2" s="23">
        <v>1032330379</v>
      </c>
      <c r="C2" s="94"/>
      <c r="D2" s="95"/>
      <c r="E2" s="46"/>
      <c r="F2" s="47"/>
      <c r="G2" s="47"/>
      <c r="H2" s="48"/>
    </row>
    <row r="3" spans="1:9" ht="22.5" customHeight="1">
      <c r="A3" s="16" t="s">
        <v>46</v>
      </c>
      <c r="B3" s="18">
        <f ca="1">TODAY()</f>
        <v>44109</v>
      </c>
      <c r="C3" s="17" t="s">
        <v>47</v>
      </c>
      <c r="D3" s="22">
        <v>44112</v>
      </c>
      <c r="E3" s="46"/>
      <c r="F3" s="47"/>
      <c r="G3" s="47"/>
      <c r="H3" s="48"/>
    </row>
    <row r="4" spans="1:9" ht="22.5" customHeight="1">
      <c r="A4" s="15" t="s">
        <v>44</v>
      </c>
      <c r="B4" s="96"/>
      <c r="C4" s="96"/>
      <c r="D4" s="97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25</v>
      </c>
      <c r="B6" s="56"/>
      <c r="C6" s="63" t="s">
        <v>73</v>
      </c>
      <c r="D6" s="64"/>
      <c r="E6" s="3" t="s">
        <v>6</v>
      </c>
      <c r="F6" s="6">
        <v>420000</v>
      </c>
      <c r="G6" s="3">
        <v>1</v>
      </c>
      <c r="H6" s="6">
        <f>F6*G6</f>
        <v>420000</v>
      </c>
      <c r="I6" s="2"/>
    </row>
    <row r="7" spans="1:9" ht="25.5" customHeight="1">
      <c r="A7" s="57"/>
      <c r="B7" s="58"/>
      <c r="C7" s="63" t="s">
        <v>65</v>
      </c>
      <c r="D7" s="64"/>
      <c r="E7" s="27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57"/>
      <c r="B8" s="58"/>
      <c r="C8" s="63" t="s">
        <v>66</v>
      </c>
      <c r="D8" s="64"/>
      <c r="E8" s="3" t="s">
        <v>7</v>
      </c>
      <c r="F8" s="6">
        <v>149000</v>
      </c>
      <c r="G8" s="3">
        <v>1</v>
      </c>
      <c r="H8" s="6">
        <f t="shared" si="0"/>
        <v>149000</v>
      </c>
      <c r="I8" s="2"/>
    </row>
    <row r="9" spans="1:9" ht="25.5" customHeight="1">
      <c r="A9" s="57"/>
      <c r="B9" s="58"/>
      <c r="C9" s="63" t="s">
        <v>72</v>
      </c>
      <c r="D9" s="64"/>
      <c r="E9" s="3" t="s">
        <v>8</v>
      </c>
      <c r="F9" s="6">
        <v>40000</v>
      </c>
      <c r="G9" s="3">
        <v>2</v>
      </c>
      <c r="H9" s="6">
        <f t="shared" si="0"/>
        <v>80000</v>
      </c>
      <c r="I9" s="2"/>
    </row>
    <row r="10" spans="1:9" ht="25.5" customHeight="1">
      <c r="A10" s="57"/>
      <c r="B10" s="58"/>
      <c r="C10" s="63" t="s">
        <v>76</v>
      </c>
      <c r="D10" s="64"/>
      <c r="E10" s="3" t="s">
        <v>9</v>
      </c>
      <c r="F10" s="6">
        <v>235000</v>
      </c>
      <c r="G10" s="3">
        <v>1</v>
      </c>
      <c r="H10" s="6">
        <f t="shared" si="0"/>
        <v>235000</v>
      </c>
      <c r="I10" s="2"/>
    </row>
    <row r="11" spans="1:9" ht="25.5" customHeight="1">
      <c r="A11" s="57"/>
      <c r="B11" s="58"/>
      <c r="C11" s="63" t="s">
        <v>67</v>
      </c>
      <c r="D11" s="64"/>
      <c r="E11" s="3" t="s">
        <v>10</v>
      </c>
      <c r="F11" s="6">
        <v>110000</v>
      </c>
      <c r="G11" s="3">
        <v>1</v>
      </c>
      <c r="H11" s="6">
        <f t="shared" si="0"/>
        <v>110000</v>
      </c>
      <c r="I11" s="2"/>
    </row>
    <row r="12" spans="1:9" ht="25.5" customHeight="1">
      <c r="A12" s="57"/>
      <c r="B12" s="58"/>
      <c r="C12" s="63" t="s">
        <v>68</v>
      </c>
      <c r="D12" s="64"/>
      <c r="E12" s="3" t="s">
        <v>11</v>
      </c>
      <c r="F12" s="6">
        <v>68000</v>
      </c>
      <c r="G12" s="3">
        <v>1</v>
      </c>
      <c r="H12" s="6">
        <f t="shared" si="0"/>
        <v>68000</v>
      </c>
      <c r="I12" s="2"/>
    </row>
    <row r="13" spans="1:9" ht="25.5" customHeight="1">
      <c r="A13" s="57"/>
      <c r="B13" s="58"/>
      <c r="C13" s="88"/>
      <c r="D13" s="8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8" t="s">
        <v>69</v>
      </c>
      <c r="D14" s="89"/>
      <c r="E14" s="3" t="s">
        <v>13</v>
      </c>
      <c r="F14" s="6">
        <v>61000</v>
      </c>
      <c r="G14" s="3">
        <v>1</v>
      </c>
      <c r="H14" s="6">
        <f t="shared" si="0"/>
        <v>61000</v>
      </c>
      <c r="I14" s="2"/>
    </row>
    <row r="15" spans="1:9" ht="25.5" customHeight="1">
      <c r="A15" s="57"/>
      <c r="B15" s="58"/>
      <c r="C15" s="88" t="s">
        <v>70</v>
      </c>
      <c r="D15" s="89"/>
      <c r="E15" s="3" t="s">
        <v>14</v>
      </c>
      <c r="F15" s="6">
        <v>56000</v>
      </c>
      <c r="G15" s="3">
        <v>1</v>
      </c>
      <c r="H15" s="6">
        <f t="shared" si="0"/>
        <v>56000</v>
      </c>
      <c r="I15" s="2"/>
    </row>
    <row r="16" spans="1:9" ht="25.5" customHeight="1">
      <c r="A16" s="57"/>
      <c r="B16" s="58"/>
      <c r="C16" s="88"/>
      <c r="D16" s="8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1"/>
      <c r="D17" s="20" t="s">
        <v>48</v>
      </c>
      <c r="E17" s="4" t="s">
        <v>17</v>
      </c>
      <c r="F17" s="7">
        <v>40000</v>
      </c>
      <c r="G17" s="4">
        <v>1</v>
      </c>
      <c r="H17" s="6">
        <f t="shared" si="0"/>
        <v>40000</v>
      </c>
      <c r="I17" s="2"/>
    </row>
    <row r="18" spans="1:9">
      <c r="A18" s="57"/>
      <c r="B18" s="58"/>
      <c r="C18" s="90" t="s">
        <v>71</v>
      </c>
      <c r="D18" s="91"/>
      <c r="E18" s="4" t="s">
        <v>26</v>
      </c>
      <c r="F18" s="7">
        <v>155000</v>
      </c>
      <c r="G18" s="4">
        <v>1</v>
      </c>
      <c r="H18" s="6">
        <f t="shared" si="0"/>
        <v>155000</v>
      </c>
      <c r="I18" s="2"/>
    </row>
    <row r="19" spans="1:9">
      <c r="A19" s="57"/>
      <c r="B19" s="58"/>
      <c r="C19" s="108"/>
      <c r="D19" s="109"/>
      <c r="E19" s="4"/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8" t="s">
        <v>18</v>
      </c>
      <c r="D20" s="98"/>
      <c r="E20" s="68">
        <f>SUM(H6:H19)</f>
        <v>1399000</v>
      </c>
      <c r="F20" s="68"/>
      <c r="G20" s="30">
        <v>12</v>
      </c>
      <c r="H20" s="54" t="s">
        <v>20</v>
      </c>
      <c r="I20" s="2"/>
    </row>
    <row r="21" spans="1:9" ht="12.75" customHeight="1">
      <c r="A21" s="57"/>
      <c r="B21" s="58"/>
      <c r="C21" s="98"/>
      <c r="D21" s="98"/>
      <c r="E21" s="68">
        <f>E20*G20</f>
        <v>16788000</v>
      </c>
      <c r="F21" s="68"/>
      <c r="G21" s="68"/>
      <c r="H21" s="54"/>
      <c r="I21" s="2"/>
    </row>
    <row r="22" spans="1:9" ht="12.75" customHeight="1">
      <c r="A22" s="57"/>
      <c r="B22" s="58"/>
      <c r="C22" s="98"/>
      <c r="D22" s="98"/>
      <c r="E22" s="68"/>
      <c r="F22" s="68"/>
      <c r="G22" s="68"/>
      <c r="H22" s="54"/>
      <c r="I22" s="2"/>
    </row>
    <row r="23" spans="1:9" ht="17.25" customHeight="1">
      <c r="A23" s="57"/>
      <c r="B23" s="58"/>
      <c r="C23" s="103" t="s">
        <v>23</v>
      </c>
      <c r="D23" s="104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59"/>
      <c r="B24" s="60"/>
      <c r="C24" s="88" t="s">
        <v>75</v>
      </c>
      <c r="D24" s="89"/>
      <c r="E24" s="5" t="s">
        <v>60</v>
      </c>
      <c r="F24" s="6">
        <v>250000</v>
      </c>
      <c r="G24" s="3">
        <v>12</v>
      </c>
      <c r="H24" s="6">
        <f>F24*G24</f>
        <v>3000000</v>
      </c>
      <c r="I24" s="2"/>
    </row>
    <row r="25" spans="1:9" ht="16.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105" t="s">
        <v>62</v>
      </c>
      <c r="D25" s="89"/>
      <c r="E25" s="5" t="s">
        <v>61</v>
      </c>
      <c r="F25" s="6">
        <v>0</v>
      </c>
      <c r="G25" s="3">
        <v>12</v>
      </c>
      <c r="H25" s="6">
        <f t="shared" ref="H25:H32" si="1">F25*G25</f>
        <v>0</v>
      </c>
      <c r="I25" s="2"/>
    </row>
    <row r="26" spans="1:9" ht="16.5" customHeight="1">
      <c r="A26" s="80"/>
      <c r="B26" s="81"/>
      <c r="C26" s="106" t="s">
        <v>64</v>
      </c>
      <c r="D26" s="107"/>
      <c r="E26" s="5" t="s">
        <v>63</v>
      </c>
      <c r="F26" s="6">
        <v>25000</v>
      </c>
      <c r="G26" s="3">
        <v>12</v>
      </c>
      <c r="H26" s="6">
        <f t="shared" si="1"/>
        <v>300000</v>
      </c>
      <c r="I26" s="2"/>
    </row>
    <row r="27" spans="1:9">
      <c r="A27" s="80"/>
      <c r="B27" s="81"/>
      <c r="C27" s="106"/>
      <c r="D27" s="107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106"/>
      <c r="D28" s="107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106"/>
      <c r="D29" s="107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106"/>
      <c r="D30" s="10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106"/>
      <c r="D31" s="107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106"/>
      <c r="D32" s="10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99" t="str">
        <f>IF(F37="현금(이체X)",Sheet2!C1,IF(F37="카드",Sheet2!C1,IF(F37="이체 및 현금영수증",Sheet2!C1,IF(F37="카드+현금",Sheet2!C2,IF(F37="이체 및 세금계산서",Sheet2!C1)))))</f>
        <v>선택사항</v>
      </c>
      <c r="D33" s="100"/>
      <c r="E33" s="68">
        <f>SUM(H24:H32)</f>
        <v>3300000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1"/>
      <c r="D34" s="102"/>
      <c r="E34" s="73"/>
      <c r="F34" s="73"/>
      <c r="G34" s="74"/>
      <c r="H34" s="53"/>
      <c r="I34" s="2"/>
    </row>
    <row r="35" spans="1:9" ht="16.5" customHeight="1">
      <c r="A35" s="76" t="s">
        <v>36</v>
      </c>
      <c r="B35" s="77"/>
      <c r="C35" s="86"/>
      <c r="D35" s="87"/>
      <c r="E35" s="8" t="s">
        <v>4</v>
      </c>
      <c r="F35" s="67">
        <f>SUM(E21,E33)</f>
        <v>20088000</v>
      </c>
      <c r="G35" s="67"/>
      <c r="H35" s="9" t="s">
        <v>20</v>
      </c>
      <c r="I35" s="2"/>
    </row>
    <row r="36" spans="1:9" ht="16.5" customHeight="1">
      <c r="A36" s="76" t="s">
        <v>35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5">
        <f>F35*1.1-F35</f>
        <v>2008800</v>
      </c>
      <c r="G36" s="66"/>
      <c r="H36" s="10"/>
      <c r="I36" s="2"/>
    </row>
    <row r="37" spans="1:9" ht="17.25" customHeight="1">
      <c r="A37" s="76" t="s">
        <v>31</v>
      </c>
      <c r="B37" s="77"/>
      <c r="C37" s="37"/>
      <c r="D37" s="38"/>
      <c r="E37" s="8" t="s">
        <v>30</v>
      </c>
      <c r="F37" s="72" t="s">
        <v>74</v>
      </c>
      <c r="G37" s="75"/>
      <c r="H37" s="31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6" t="s">
        <v>59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3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22096800</v>
      </c>
      <c r="G39" s="68"/>
      <c r="H39" s="32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57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20088000</v>
      </c>
    </row>
    <row r="5" spans="1:6">
      <c r="A5" t="s">
        <v>43</v>
      </c>
      <c r="B5">
        <f>B4*1.13</f>
        <v>22699439.999999996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51</v>
      </c>
      <c r="B8" s="11">
        <v>70000</v>
      </c>
    </row>
    <row r="9" spans="1:6">
      <c r="A9" t="s">
        <v>49</v>
      </c>
      <c r="B9" s="11">
        <v>80000</v>
      </c>
    </row>
    <row r="10" spans="1:6">
      <c r="A10" t="s">
        <v>50</v>
      </c>
      <c r="B10" s="11">
        <v>100000</v>
      </c>
    </row>
    <row r="11" spans="1:6">
      <c r="A11" t="s">
        <v>53</v>
      </c>
      <c r="B11" s="11">
        <v>151200</v>
      </c>
    </row>
    <row r="12" spans="1:6">
      <c r="A12" t="s">
        <v>52</v>
      </c>
      <c r="B12" s="11">
        <v>188000</v>
      </c>
    </row>
    <row r="13" spans="1:6">
      <c r="A13" t="s">
        <v>54</v>
      </c>
      <c r="B13" s="11">
        <v>194290</v>
      </c>
    </row>
    <row r="14" spans="1:6">
      <c r="A14" t="s">
        <v>55</v>
      </c>
      <c r="B14" s="11">
        <v>359000</v>
      </c>
    </row>
    <row r="15" spans="1:6">
      <c r="A15" t="s">
        <v>56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2020-10-05T05:21:05Z</cp:lastPrinted>
  <dcterms:created xsi:type="dcterms:W3CDTF">2019-03-28T03:58:09Z</dcterms:created>
  <dcterms:modified xsi:type="dcterms:W3CDTF">2020-10-05T05:21:22Z</dcterms:modified>
</cp:coreProperties>
</file>