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EF659B6A-973A-44FA-967F-ABD31FFA784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<sst xmlns="http://schemas.openxmlformats.org/spreadsheetml/2006/main" count="82" uniqueCount="72">
  <si>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</si>
  <si>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</si>
  <si>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</si>
  <si>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</si>
  <si>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</si>
  <si>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</si>
  <si>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</si>
  <si>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</si>
  <si>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</si>
  <si>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</si>
  <si>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</si>
  <si>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</si>
  <si>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</si>
  <si>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</si>
  <si>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</si>
  <si>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</si>
  <si>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</si>
  <si>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</si>
  <si>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</si>
  <si>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</si>
  <si>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</si>
  <si>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</si>
  <si>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</si>
  <si>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</si>
  <si>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</si>
  <si>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</si>
  <si>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</si>
  <si>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</si>
  <si>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</si>
  <si>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</si>
  <si>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</si>
  <si>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</si>
  <si>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</si>
  <si>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</si>
  <si>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</si>
  <si>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</si>
  <si>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</si>
  <si>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</si>
  <si>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</si>
  <si>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</si>
  <si>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</si>
  <si>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</si>
  <si>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</si>
  <si>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</si>
  <si>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</si>
  <si>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</si>
  <si>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</si>
  <si>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</si>
  <si>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</si>
  <si>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</si>
  <si>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</si>
  <si>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</si>
  <si>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</si>
  <si>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</si>
  <si>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5 3500X (마티스) (멀티팩)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</si>
  <si>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</si>
  <si>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</si>
  <si>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RTX 2060 SUPER 미라클 D6 8GB</t>
    <phoneticPr fontId="1" type="noConversion"/>
  </si>
  <si>
    <t>WD Blue SN550 M.2 2280 (500GB)</t>
    <phoneticPr fontId="1" type="noConversion"/>
  </si>
  <si>
    <t>Seagate 2TB BarraCuda</t>
    <phoneticPr fontId="1" type="noConversion"/>
  </si>
  <si>
    <t>ABKO NCORE 식스팬 풀 아크릴 LUNAR (블랙)</t>
    <phoneticPr fontId="1" type="noConversion"/>
  </si>
  <si>
    <t>마이크로닉스 Classic II 600W</t>
    <phoneticPr fontId="1" type="noConversion"/>
  </si>
  <si>
    <t>써모랩 TRINITY WHITE LED 저소음</t>
    <phoneticPr fontId="1" type="noConversion"/>
  </si>
  <si>
    <t>마이크로닉스 KM220PLUS 게이밍 키보드 합본</t>
    <phoneticPr fontId="1" type="noConversion"/>
  </si>
  <si>
    <t>한성 ULTRON 2760G 리얼 144 게이밍 무결점</t>
    <phoneticPr fontId="1" type="noConversion"/>
  </si>
  <si>
    <t>마이크로닉스 P1 장패드 S/V</t>
    <phoneticPr fontId="1" type="noConversion"/>
  </si>
  <si>
    <t>COX CH60 리얼 7.1 진동 RGB LED 블랙/노랑</t>
    <phoneticPr fontId="1" type="noConversion"/>
  </si>
  <si>
    <t>Microsoft Windows 10 Home (DSP 64bit 한글)</t>
    <phoneticPr fontId="1" type="noConversion"/>
  </si>
  <si>
    <t>고객성명(회사명): 홍상수</t>
    <phoneticPr fontId="1" type="noConversion"/>
  </si>
  <si>
    <t>전화번호: 010-8987-2797</t>
    <phoneticPr fontId="1" type="noConversion"/>
  </si>
  <si>
    <t>견적일자: 2020년  01 월   11   일</t>
    <phoneticPr fontId="1" type="noConversion"/>
  </si>
  <si>
    <t>납품일자: 2020년  01 월  12  일 오전 10시 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</si>
</sst>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69</v>
      </c>
      <c r="B2" s="40"/>
      <c r="C2" s="49"/>
      <c r="D2" s="50"/>
      <c r="E2" s="50"/>
      <c r="F2" s="51"/>
    </row>
    <row r="3" spans="1:7" ht="22.5" customHeight="1">
      <c r="A3" s="12" t="s">
        <v>70</v>
      </c>
      <c r="B3" s="12" t="s">
        <v>71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54</v>
      </c>
      <c r="C6" s="3" t="s">
        <v>6</v>
      </c>
      <c r="D6" s="8">
        <v>192000</v>
      </c>
      <c r="E6" s="3">
        <v>1</v>
      </c>
      <c r="F6" s="8">
        <f>D6*E6</f>
        <v>192000</v>
      </c>
      <c r="G6" s="2"/>
    </row>
    <row r="7" spans="1:7" ht="24" customHeight="1">
      <c r="A7" s="44"/>
      <c r="B7" s="13" t="s">
        <v>55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56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>
      <c r="A9" s="44"/>
      <c r="B9" s="13" t="s">
        <v>57</v>
      </c>
      <c r="C9" s="3" t="s">
        <v>9</v>
      </c>
      <c r="D9" s="8">
        <v>490000</v>
      </c>
      <c r="E9" s="3">
        <v>1</v>
      </c>
      <c r="F9" s="8">
        <f t="shared" si="0"/>
        <v>490000</v>
      </c>
      <c r="G9" s="2"/>
    </row>
    <row r="10" spans="1:7" ht="24" customHeight="1">
      <c r="A10" s="44"/>
      <c r="B10" s="13" t="s">
        <v>58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4"/>
      <c r="B11" s="13" t="s">
        <v>59</v>
      </c>
      <c r="C11" s="3" t="s">
        <v>11</v>
      </c>
      <c r="D11" s="8">
        <v>66000</v>
      </c>
      <c r="E11" s="3">
        <v>1</v>
      </c>
      <c r="F11" s="8">
        <f t="shared" si="0"/>
        <v>66000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60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61</v>
      </c>
      <c r="C14" s="3" t="s">
        <v>14</v>
      </c>
      <c r="D14" s="8">
        <v>54000</v>
      </c>
      <c r="E14" s="3">
        <v>1</v>
      </c>
      <c r="F14" s="8">
        <f t="shared" si="0"/>
        <v>54000</v>
      </c>
      <c r="G14" s="2"/>
    </row>
    <row r="15" spans="1:7" ht="24" customHeight="1">
      <c r="A15" s="44"/>
      <c r="B15" s="11" t="s">
        <v>62</v>
      </c>
      <c r="C15" s="3" t="s">
        <v>15</v>
      </c>
      <c r="D15" s="8">
        <v>38000</v>
      </c>
      <c r="E15" s="3">
        <v>1</v>
      </c>
      <c r="F15" s="8">
        <f t="shared" si="0"/>
        <v>38000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73" t="s">
        <v>67</v>
      </c>
      <c r="C19" s="4" t="s">
        <v>37</v>
      </c>
      <c r="D19" s="9">
        <v>140000</v>
      </c>
      <c r="E19" s="4">
        <v>1</v>
      </c>
      <c r="F19" s="8">
        <f t="shared" si="0"/>
        <v>140000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1344000</v>
      </c>
      <c r="D21" s="67"/>
      <c r="E21" s="28">
        <v>2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2688000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64</v>
      </c>
      <c r="C25" s="7" t="s">
        <v>21</v>
      </c>
      <c r="D25" s="8">
        <v>240000</v>
      </c>
      <c r="E25" s="3">
        <v>2</v>
      </c>
      <c r="F25" s="8">
        <f>D25*E25</f>
        <v>480000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63</v>
      </c>
      <c r="C26" s="3" t="s">
        <v>28</v>
      </c>
      <c r="D26" s="8">
        <v>21000</v>
      </c>
      <c r="E26" s="3">
        <v>2</v>
      </c>
      <c r="F26" s="8">
        <f t="shared" ref="F26:F33" si="1">D26*E26</f>
        <v>42000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 t="s">
        <v>65</v>
      </c>
      <c r="C28" s="7" t="s">
        <v>29</v>
      </c>
      <c r="D28" s="8">
        <v>0</v>
      </c>
      <c r="E28" s="3">
        <v>2</v>
      </c>
      <c r="F28" s="8">
        <f t="shared" si="1"/>
        <v>0</v>
      </c>
      <c r="G28" s="2"/>
    </row>
    <row r="29" spans="1:7">
      <c r="A29" s="61"/>
      <c r="B29" s="10" t="s">
        <v>66</v>
      </c>
      <c r="C29" s="7" t="s">
        <v>30</v>
      </c>
      <c r="D29" s="8">
        <v>55000</v>
      </c>
      <c r="E29" s="3">
        <v>2</v>
      </c>
      <c r="F29" s="8">
        <f t="shared" si="1"/>
        <v>110000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632000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8" t="s">
        <v>48</v>
      </c>
      <c r="B36" s="25"/>
      <c r="C36" s="16" t="s">
        <v>4</v>
      </c>
      <c r="D36" s="65">
        <f>SUM(C22,C34)</f>
        <v>3320000</v>
      </c>
      <c r="E36" s="65"/>
      <c r="F36" s="17" t="s">
        <v>20</v>
      </c>
      <c r="G36" s="2"/>
    </row>
    <row r="37" spans="1:7" ht="16.5" customHeight="1">
      <c r="A37" s="18" t="s">
        <v>49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63">
        <f>D36*1.1-D36</f>
        <v>332000.00000000047</v>
      </c>
      <c r="E37" s="64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71" t="s">
        <v>53</v>
      </c>
      <c r="E38" s="72"/>
      <c r="F38" s="20"/>
      <c r="G38" s="2"/>
    </row>
    <row r="39" spans="1:7" ht="17.25" customHeight="1">
      <c r="A39" s="29" t="s">
        <v>44</v>
      </c>
      <c r="B39" s="32">
        <f>SUM(B36:B37)-B38</f>
        <v>0</v>
      </c>
      <c r="C39" s="16" t="s">
        <v>43</v>
      </c>
      <c r="D39" s="65"/>
      <c r="E39" s="65"/>
      <c r="F39" s="65"/>
      <c r="G39" s="2"/>
    </row>
    <row r="40" spans="1:7" ht="16.5" customHeight="1">
      <c r="A40" s="29"/>
      <c r="B40" s="33"/>
      <c r="C40" s="26" t="s">
        <v>23</v>
      </c>
      <c r="D40" s="66">
        <f>IF(D38="현금(이체X)",D36,IF(D38="카드",D36+D36*10%,IF(D38="이체 및 현금영수증",D36+D36*10%,IF(D38="이체 및 세금계산서",D36+D36*10%,IF(D38="이체 및 세금계산서",D36+D36*10%,)))))-D39</f>
        <v>3320000</v>
      </c>
      <c r="E40" s="66"/>
      <c r="F40" s="27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2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1">
        <f>Sheet1!D36-(Sheet1!B36/1.1)</f>
        <v>3320000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2020-01-11T08:44:06Z</dcterms:modified>
</cp:coreProperties>
</file>