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7A62D90C-1A7E-4EC5-AC59-8468A259B29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<sst xmlns="http://schemas.openxmlformats.org/spreadsheetml/2006/main" count="75" uniqueCount="66">
  <si>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</si>
  <si>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</si>
  <si>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</si>
  <si>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</si>
  <si>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</si>
  <si>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</si>
  <si>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</si>
  <si>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</si>
  <si>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</si>
  <si>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</si>
  <si>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</si>
  <si>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</si>
  <si>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</si>
  <si>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</si>
  <si>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</si>
  <si>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</si>
  <si>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</si>
  <si>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</si>
  <si>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</si>
  <si>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</si>
  <si>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</si>
  <si>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</si>
  <si>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</si>
  <si>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</si>
  <si>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</si>
  <si>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</si>
  <si>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</si>
  <si>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</si>
  <si>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</si>
  <si>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</si>
  <si>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</si>
  <si>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</si>
  <si>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</si>
  <si>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</si>
  <si>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</si>
  <si>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</si>
  <si>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</si>
  <si>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</si>
  <si>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</si>
  <si>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 xml:space="preserve">전화번호: </t>
    <phoneticPr fontId="1" type="noConversion"/>
  </si>
  <si>
    <t>납품일자: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</si>
  <si>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</si>
  <si>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</si>
  <si>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</si>
  <si>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</si>
  <si>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</si>
  <si>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</si>
  <si>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</si>
  <si>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</si>
  <si>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</si>
  <si>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</si>
  <si>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</si>
  <si>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</si>
  <si>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</si>
  <si>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카드</t>
  </si>
  <si>
    <t>MSI H310M PRO-VD PLUS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</si>
  <si>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</si>
  <si>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</si>
  <si>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마이크론 Crucial MX500 대원CTS (500GB)</t>
    <phoneticPr fontId="1" type="noConversion"/>
  </si>
  <si>
    <t>마닉 Classic II 600W +12V Single Rail 85+</t>
    <phoneticPr fontId="1" type="noConversion"/>
  </si>
  <si>
    <t>CHENGLIN SHARKHAN APEX4 파힐리언 RGB (BLACK)</t>
    <phoneticPr fontId="1" type="noConversion"/>
  </si>
  <si>
    <t>견적일자: 2019년  12 월  31  일</t>
    <phoneticPr fontId="1" type="noConversion"/>
  </si>
  <si>
    <t>ABKO NCORE 식스팬 풀 아크릴 LUNAR</t>
    <phoneticPr fontId="1" type="noConversion"/>
  </si>
  <si>
    <t>인텔 코어i5-9세대 9400F (커피레이크-R) (정품)</t>
    <phoneticPr fontId="1" type="noConversion"/>
  </si>
  <si>
    <t>Microsoft Windows 10 Home (처음사용자용 한글)</t>
    <phoneticPr fontId="1" type="noConversion"/>
  </si>
  <si>
    <t>고객성명(회사명): 한승현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</si>
</sst>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65</v>
      </c>
      <c r="B1" s="35" t="s">
        <v>27</v>
      </c>
      <c r="C1" s="42"/>
      <c r="D1" s="43"/>
      <c r="E1" s="43"/>
      <c r="F1" s="44"/>
    </row>
    <row r="2" spans="1:7" ht="22.5" customHeight="1">
      <c r="A2" s="13" t="s">
        <v>39</v>
      </c>
      <c r="B2" s="36"/>
      <c r="C2" s="45"/>
      <c r="D2" s="46"/>
      <c r="E2" s="46"/>
      <c r="F2" s="47"/>
    </row>
    <row r="3" spans="1:7" ht="22.5" customHeight="1">
      <c r="A3" s="13" t="s">
        <v>61</v>
      </c>
      <c r="B3" s="13" t="s">
        <v>40</v>
      </c>
      <c r="C3" s="45"/>
      <c r="D3" s="46"/>
      <c r="E3" s="46"/>
      <c r="F3" s="47"/>
    </row>
    <row r="4" spans="1:7" ht="22.5" customHeight="1">
      <c r="A4" s="61" t="s">
        <v>25</v>
      </c>
      <c r="B4" s="62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36</v>
      </c>
      <c r="B6" s="14" t="s">
        <v>63</v>
      </c>
      <c r="C6" s="3" t="s">
        <v>6</v>
      </c>
      <c r="D6" s="8">
        <v>200000</v>
      </c>
      <c r="E6" s="3">
        <v>1</v>
      </c>
      <c r="F6" s="8">
        <f>D6*E6</f>
        <v>200000</v>
      </c>
      <c r="G6" s="2"/>
    </row>
    <row r="7" spans="1:7" ht="24" customHeight="1">
      <c r="A7" s="40"/>
      <c r="B7" s="14" t="s">
        <v>55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0"/>
      <c r="B8" s="14" t="s">
        <v>56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 ht="24">
      <c r="A9" s="40"/>
      <c r="B9" s="14" t="s">
        <v>57</v>
      </c>
      <c r="C9" s="3" t="s">
        <v>9</v>
      </c>
      <c r="D9" s="8">
        <v>500000</v>
      </c>
      <c r="E9" s="3">
        <v>1</v>
      </c>
      <c r="F9" s="8">
        <f t="shared" si="0"/>
        <v>500000</v>
      </c>
      <c r="G9" s="2"/>
    </row>
    <row r="10" spans="1:7" ht="24" customHeight="1">
      <c r="A10" s="40"/>
      <c r="B10" s="14" t="s">
        <v>58</v>
      </c>
      <c r="C10" s="3" t="s">
        <v>10</v>
      </c>
      <c r="D10" s="8">
        <v>77000</v>
      </c>
      <c r="E10" s="3">
        <v>1</v>
      </c>
      <c r="F10" s="8">
        <f t="shared" si="0"/>
        <v>77000</v>
      </c>
      <c r="G10" s="2"/>
    </row>
    <row r="11" spans="1:7">
      <c r="A11" s="40"/>
      <c r="B11" s="14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0"/>
      <c r="B12" s="14" t="s">
        <v>38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62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0"/>
      <c r="B14" s="11" t="s">
        <v>59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0"/>
      <c r="B15" s="11" t="s">
        <v>60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0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0"/>
      <c r="B19" s="66" t="s">
        <v>64</v>
      </c>
      <c r="C19" s="4" t="s">
        <v>37</v>
      </c>
      <c r="D19" s="9">
        <v>170000</v>
      </c>
      <c r="E19" s="4"/>
      <c r="F19" s="8">
        <f t="shared" si="0"/>
        <v>0</v>
      </c>
      <c r="G19" s="2"/>
    </row>
    <row r="20" spans="1:7" ht="17.25" thickBot="1">
      <c r="A20" s="40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0"/>
      <c r="B21" s="63" t="s">
        <v>18</v>
      </c>
      <c r="C21" s="31">
        <f>SUM(F6:F20)</f>
        <v>1102000</v>
      </c>
      <c r="D21" s="31"/>
      <c r="E21" s="12">
        <v>1</v>
      </c>
      <c r="F21" s="53" t="s">
        <v>20</v>
      </c>
      <c r="G21" s="2"/>
    </row>
    <row r="22" spans="1:7" ht="12.75" customHeight="1" thickBot="1">
      <c r="A22" s="40"/>
      <c r="B22" s="64"/>
      <c r="C22" s="31">
        <f>C21*E21</f>
        <v>1102000</v>
      </c>
      <c r="D22" s="31"/>
      <c r="E22" s="31"/>
      <c r="F22" s="54"/>
      <c r="G22" s="2"/>
    </row>
    <row r="23" spans="1:7" ht="12.75" customHeight="1" thickBot="1">
      <c r="A23" s="40"/>
      <c r="B23" s="65"/>
      <c r="C23" s="31"/>
      <c r="D23" s="31"/>
      <c r="E23" s="31"/>
      <c r="F23" s="55"/>
      <c r="G23" s="2"/>
    </row>
    <row r="24" spans="1:7" ht="17.25" customHeight="1">
      <c r="A24" s="40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17"/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7" t="s">
        <v>48</v>
      </c>
      <c r="B34" s="37" t="s">
        <v>51</v>
      </c>
      <c r="C34" s="30">
        <f>SUM(F25:F33)</f>
        <v>0</v>
      </c>
      <c r="D34" s="30"/>
      <c r="E34" s="32"/>
      <c r="F34" s="51" t="s">
        <v>20</v>
      </c>
      <c r="G34" s="2"/>
    </row>
    <row r="35" spans="1:7" ht="14.25" customHeight="1">
      <c r="A35" s="58"/>
      <c r="B35" s="38"/>
      <c r="C35" s="33"/>
      <c r="D35" s="33"/>
      <c r="E35" s="28"/>
      <c r="F35" s="52"/>
      <c r="G35" s="2"/>
    </row>
    <row r="36" spans="1:7" ht="16.5" customHeight="1">
      <c r="A36" s="21" t="s">
        <v>52</v>
      </c>
      <c r="B36" s="22"/>
      <c r="C36" s="19" t="s">
        <v>4</v>
      </c>
      <c r="D36" s="30">
        <f>SUM(C22,C34)</f>
        <v>1102000</v>
      </c>
      <c r="E36" s="30"/>
      <c r="F36" s="20" t="s">
        <v>20</v>
      </c>
      <c r="G36" s="2"/>
    </row>
    <row r="37" spans="1:7" ht="16.5" customHeight="1">
      <c r="A37" s="21" t="s">
        <v>53</v>
      </c>
      <c r="B37" s="26" t="b">
        <f>IF(D38="카드+현금",ROUND(Sheet2!B4,-4))</f>
        <v>0</v>
      </c>
      <c r="C37" s="19" t="s">
        <v>22</v>
      </c>
      <c r="D37" s="28">
        <f>D36*1.1-D36</f>
        <v>110200</v>
      </c>
      <c r="E37" s="29"/>
      <c r="F37" s="23"/>
      <c r="G37" s="2"/>
    </row>
    <row r="38" spans="1:7" ht="17.25" customHeight="1">
      <c r="A38" s="21" t="s">
        <v>46</v>
      </c>
      <c r="B38" s="22"/>
      <c r="C38" s="19" t="s">
        <v>44</v>
      </c>
      <c r="D38" s="32" t="s">
        <v>54</v>
      </c>
      <c r="E38" s="34"/>
      <c r="F38" s="24"/>
      <c r="G38" s="2"/>
    </row>
    <row r="39" spans="1:7" ht="17.25" customHeight="1">
      <c r="A39" s="56" t="s">
        <v>47</v>
      </c>
      <c r="B39" s="59">
        <f>SUM(B36:B37)-B38</f>
        <v>0</v>
      </c>
      <c r="C39" s="19" t="s">
        <v>46</v>
      </c>
      <c r="D39" s="30"/>
      <c r="E39" s="30"/>
      <c r="F39" s="30"/>
      <c r="G39" s="2"/>
    </row>
    <row r="40" spans="1:7" ht="16.5" customHeight="1">
      <c r="A40" s="56"/>
      <c r="B40" s="60"/>
      <c r="C40" s="19" t="s">
        <v>23</v>
      </c>
      <c r="D40" s="30">
        <f>IF(D38="현금(이체X)",D36,IF(D38="카드",D36+D36*10%,IF(D38="이체 및 현금영수증",D36+D36*10%,IF(D38="이체 및 세금계산서",D36+D36*10%,IF(D38="이체 및 세금계산서",D36+D36*10%,)))))-D39</f>
        <v>1212200</v>
      </c>
      <c r="E40" s="30"/>
      <c r="F40" s="25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45</v>
      </c>
      <c r="B1" t="s">
        <v>26</v>
      </c>
    </row>
    <row r="2" spans="1:2">
      <c r="A2" t="s">
        <v>41</v>
      </c>
      <c r="B2" t="s">
        <v>20</v>
      </c>
    </row>
    <row r="3" spans="1:2">
      <c r="A3" t="s">
        <v>42</v>
      </c>
      <c r="B3" t="s">
        <v>50</v>
      </c>
    </row>
    <row r="4" spans="1:2">
      <c r="A4" t="s">
        <v>43</v>
      </c>
      <c r="B4" s="27">
        <f>Sheet1!D36-(Sheet1!B36/1.1)</f>
        <v>1102000</v>
      </c>
    </row>
    <row r="5" spans="1:2">
      <c r="A5" t="s">
        <v>49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2019-12-25T10:50:30Z</cp:lastPrinted>
  <dcterms:created xsi:type="dcterms:W3CDTF">2019-03-28T03:58:09Z</dcterms:created>
  <dcterms:modified xsi:type="dcterms:W3CDTF">2019-12-31T02:31:36Z</dcterms:modified>
</cp:coreProperties>
</file>