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5568160A-AB0A-4DF8-B182-9304CFACF12A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<sst xmlns="http://schemas.openxmlformats.org/spreadsheetml/2006/main" count="91" uniqueCount="84">
  <si>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</si>
  <si>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</si>
  <si>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</si>
  <si>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</si>
  <si>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</si>
  <si>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</si>
  <si>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</si>
  <si>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</si>
  <si>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</si>
  <si>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</si>
  <si>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</si>
  <si>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</si>
  <si>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</si>
  <si>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</si>
  <si>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</si>
  <si>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</si>
  <si>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</si>
  <si>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</si>
  <si>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</si>
  <si>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</si>
  <si>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</si>
  <si>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</si>
  <si>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</si>
  <si>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</si>
  <si>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</si>
  <si>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</si>
  <si>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</si>
  <si>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</si>
  <si>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</si>
  <si>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</si>
  <si>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</si>
  <si>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</si>
  <si>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</si>
  <si>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</si>
  <si>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</si>
  <si>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</si>
  <si>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</si>
  <si>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</si>
  <si>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</si>
  <si>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</si>
  <si>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</si>
  <si>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</si>
  <si>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</si>
  <si>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</si>
  <si>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</si>
  <si>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</si>
  <si>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</si>
  <si>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</si>
  <si>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</si>
  <si>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</si>
  <si>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</si>
  <si>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</si>
  <si>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</si>
  <si>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</si>
  <si>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</si>
  <si>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</si>
  <si>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</si>
  <si>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</si>
  <si>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</si>
  <si>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</si>
  <si>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</si>
  <si>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</si>
  <si>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</si>
  <si>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</si>
  <si>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잘만 CNPS9X OPTIMA WHITE LED</t>
    <phoneticPr fontId="1" type="noConversion"/>
  </si>
  <si>
    <t>삼성전자 DDR4-3200 (8GB)</t>
    <phoneticPr fontId="1" type="noConversion"/>
  </si>
  <si>
    <t>ASUS PRIME B460M-A</t>
    <phoneticPr fontId="1" type="noConversion"/>
  </si>
  <si>
    <t>갤럭시 GALAX 지포스 GTX 1660 SUPER OC D6 6GB</t>
    <phoneticPr fontId="1" type="noConversion"/>
  </si>
  <si>
    <t>삼성전자 PM981a M.2 NVMe 병행수입 (512GB)</t>
    <phoneticPr fontId="1" type="noConversion"/>
  </si>
  <si>
    <t>Seagate BarraCuda 7200/256M (ST2000DM008, 2TB)</t>
    <phoneticPr fontId="1" type="noConversion"/>
  </si>
  <si>
    <t>HDD</t>
    <phoneticPr fontId="1" type="noConversion"/>
  </si>
  <si>
    <t>기존 하드 1테라 / SSD 1개</t>
    <phoneticPr fontId="1" type="noConversion"/>
  </si>
  <si>
    <t>BRAVOTEC 스텔스 FX470 파노라마 윈도우 (블랙)</t>
    <phoneticPr fontId="1" type="noConversion"/>
  </si>
  <si>
    <t>마이크로닉스 Classic II 600W +12V Single Rail 85+</t>
    <phoneticPr fontId="1" type="noConversion"/>
  </si>
  <si>
    <t>모니터</t>
    <phoneticPr fontId="1" type="noConversion"/>
  </si>
  <si>
    <t>키보드 마우스</t>
    <phoneticPr fontId="1" type="noConversion"/>
  </si>
  <si>
    <t>로지텍 MK345 (정품) 무선 합본 세트</t>
    <phoneticPr fontId="1" type="noConversion"/>
  </si>
  <si>
    <t>크로스오버 325AR3 UHD 4K 리얼 AdobeRGB 프리미엄</t>
    <phoneticPr fontId="1" type="noConversion"/>
  </si>
  <si>
    <t>장패드</t>
    <phoneticPr fontId="1" type="noConversion"/>
  </si>
  <si>
    <t>고급 5mm 장패드</t>
    <phoneticPr fontId="1" type="noConversion"/>
  </si>
  <si>
    <t>방열판</t>
    <phoneticPr fontId="1" type="noConversion"/>
  </si>
  <si>
    <t>오리코 NMVE 방열판</t>
    <phoneticPr fontId="1" type="noConversion"/>
  </si>
  <si>
    <t>할인금</t>
    <phoneticPr fontId="1" type="noConversion"/>
  </si>
  <si>
    <t>최영진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</si>
</sst>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83</v>
      </c>
      <c r="C1" s="33" t="s">
        <v>44</v>
      </c>
      <c r="D1" s="34"/>
      <c r="E1" s="88"/>
      <c r="F1" s="89"/>
      <c r="G1" s="89"/>
      <c r="H1" s="90"/>
    </row>
    <row r="2" spans="1:9" ht="22.5" customHeight="1">
      <c r="A2" s="16" t="s">
        <v>45</v>
      </c>
      <c r="B2" s="23">
        <v>1035101951</v>
      </c>
      <c r="C2" s="35"/>
      <c r="D2" s="36"/>
      <c r="E2" s="91"/>
      <c r="F2" s="92"/>
      <c r="G2" s="92"/>
      <c r="H2" s="93"/>
    </row>
    <row r="3" spans="1:9" ht="22.5" customHeight="1">
      <c r="A3" s="16" t="s">
        <v>46</v>
      </c>
      <c r="B3" s="18">
        <f ca="1">TODAY()</f>
        <v>44073</v>
      </c>
      <c r="C3" s="17" t="s">
        <v>47</v>
      </c>
      <c r="D3" s="22"/>
      <c r="E3" s="91"/>
      <c r="F3" s="92"/>
      <c r="G3" s="92"/>
      <c r="H3" s="93"/>
    </row>
    <row r="4" spans="1:9" ht="22.5" customHeight="1">
      <c r="A4" s="15" t="s">
        <v>43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24</v>
      </c>
      <c r="B6" s="101"/>
      <c r="C6" s="59" t="s">
        <v>63</v>
      </c>
      <c r="D6" s="60"/>
      <c r="E6" s="3" t="s">
        <v>6</v>
      </c>
      <c r="F6" s="6">
        <v>260000</v>
      </c>
      <c r="G6" s="3">
        <v>1</v>
      </c>
      <c r="H6" s="6">
        <f>F6*G6</f>
        <v>260000</v>
      </c>
      <c r="I6" s="2"/>
    </row>
    <row r="7" spans="1:9" ht="25.5" customHeight="1">
      <c r="A7" s="102"/>
      <c r="B7" s="103"/>
      <c r="C7" s="59" t="s">
        <v>64</v>
      </c>
      <c r="D7" s="60"/>
      <c r="E7" s="27" t="s">
        <v>14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129000</v>
      </c>
      <c r="G8" s="3">
        <v>1</v>
      </c>
      <c r="H8" s="6">
        <f t="shared" si="0"/>
        <v>129000</v>
      </c>
      <c r="I8" s="2"/>
    </row>
    <row r="9" spans="1:9" ht="25.5" customHeight="1">
      <c r="A9" s="102"/>
      <c r="B9" s="103"/>
      <c r="C9" s="59" t="s">
        <v>65</v>
      </c>
      <c r="D9" s="60"/>
      <c r="E9" s="3" t="s">
        <v>8</v>
      </c>
      <c r="F9" s="6">
        <v>42000</v>
      </c>
      <c r="G9" s="3">
        <v>2</v>
      </c>
      <c r="H9" s="6">
        <f t="shared" si="0"/>
        <v>84000</v>
      </c>
      <c r="I9" s="2"/>
    </row>
    <row r="10" spans="1:9" ht="25.5" customHeight="1">
      <c r="A10" s="102"/>
      <c r="B10" s="103"/>
      <c r="C10" s="59" t="s">
        <v>67</v>
      </c>
      <c r="D10" s="60"/>
      <c r="E10" s="3" t="s">
        <v>9</v>
      </c>
      <c r="F10" s="6">
        <v>336000</v>
      </c>
      <c r="G10" s="3">
        <v>1</v>
      </c>
      <c r="H10" s="6">
        <f t="shared" si="0"/>
        <v>336000</v>
      </c>
      <c r="I10" s="2"/>
    </row>
    <row r="11" spans="1:9" ht="25.5" customHeight="1">
      <c r="A11" s="102"/>
      <c r="B11" s="103"/>
      <c r="C11" s="59" t="s">
        <v>68</v>
      </c>
      <c r="D11" s="60"/>
      <c r="E11" s="3" t="s">
        <v>10</v>
      </c>
      <c r="F11" s="6">
        <v>99000</v>
      </c>
      <c r="G11" s="3">
        <v>1</v>
      </c>
      <c r="H11" s="6">
        <f t="shared" si="0"/>
        <v>99000</v>
      </c>
      <c r="I11" s="2"/>
    </row>
    <row r="12" spans="1:9" ht="25.5" customHeight="1">
      <c r="A12" s="102"/>
      <c r="B12" s="103"/>
      <c r="C12" s="59" t="s">
        <v>69</v>
      </c>
      <c r="D12" s="60"/>
      <c r="E12" s="3" t="s">
        <v>11</v>
      </c>
      <c r="F12" s="6">
        <v>67000</v>
      </c>
      <c r="G12" s="3">
        <v>1</v>
      </c>
      <c r="H12" s="6">
        <f t="shared" si="0"/>
        <v>67000</v>
      </c>
      <c r="I12" s="2"/>
    </row>
    <row r="13" spans="1:9" ht="25.5" customHeight="1">
      <c r="A13" s="102"/>
      <c r="B13" s="103"/>
      <c r="C13" s="48" t="s">
        <v>71</v>
      </c>
      <c r="D13" s="49"/>
      <c r="E13" s="3" t="s">
        <v>70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72</v>
      </c>
      <c r="D14" s="49"/>
      <c r="E14" s="3" t="s">
        <v>12</v>
      </c>
      <c r="F14" s="6">
        <v>75000</v>
      </c>
      <c r="G14" s="3">
        <v>1</v>
      </c>
      <c r="H14" s="6">
        <f t="shared" si="0"/>
        <v>75000</v>
      </c>
      <c r="I14" s="2"/>
    </row>
    <row r="15" spans="1:9" ht="25.5" customHeight="1">
      <c r="A15" s="102"/>
      <c r="B15" s="103"/>
      <c r="C15" s="48" t="s">
        <v>73</v>
      </c>
      <c r="D15" s="49"/>
      <c r="E15" s="3" t="s">
        <v>13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102"/>
      <c r="B16" s="103"/>
      <c r="C16" s="55" t="s">
        <v>61</v>
      </c>
      <c r="D16" s="56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48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56</v>
      </c>
      <c r="D18" s="58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 t="s">
        <v>81</v>
      </c>
      <c r="D19" s="54"/>
      <c r="E19" s="4" t="s">
        <v>80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2"/>
      <c r="B20" s="103"/>
      <c r="C20" s="41" t="s">
        <v>17</v>
      </c>
      <c r="D20" s="41"/>
      <c r="E20" s="61">
        <f>SUM(H6:H19)</f>
        <v>1193000</v>
      </c>
      <c r="F20" s="61"/>
      <c r="G20" s="30">
        <v>1</v>
      </c>
      <c r="H20" s="99" t="s">
        <v>19</v>
      </c>
      <c r="I20" s="2"/>
    </row>
    <row r="21" spans="1:9" ht="12.75" customHeight="1">
      <c r="A21" s="102"/>
      <c r="B21" s="103"/>
      <c r="C21" s="41"/>
      <c r="D21" s="41"/>
      <c r="E21" s="61">
        <f>E20*G20</f>
        <v>1193000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22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4"/>
      <c r="B24" s="105"/>
      <c r="C24" s="48" t="s">
        <v>77</v>
      </c>
      <c r="D24" s="49"/>
      <c r="E24" s="5" t="s">
        <v>74</v>
      </c>
      <c r="F24" s="6">
        <v>465000</v>
      </c>
      <c r="G24" s="3">
        <v>1</v>
      </c>
      <c r="H24" s="6">
        <f>F24*G24</f>
        <v>465000</v>
      </c>
      <c r="I24" s="2"/>
    </row>
    <row r="25" spans="1:9" ht="22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76</v>
      </c>
      <c r="D25" s="49"/>
      <c r="E25" s="3" t="s">
        <v>75</v>
      </c>
      <c r="F25" s="6">
        <v>44000</v>
      </c>
      <c r="G25" s="3">
        <v>1</v>
      </c>
      <c r="H25" s="6">
        <f t="shared" ref="H25:H32" si="1">F25*G25</f>
        <v>44000</v>
      </c>
      <c r="I25" s="2"/>
    </row>
    <row r="26" spans="1:9">
      <c r="A26" s="70"/>
      <c r="B26" s="71"/>
      <c r="C26" s="50" t="s">
        <v>79</v>
      </c>
      <c r="D26" s="49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0"/>
      <c r="B27" s="71"/>
      <c r="C27" s="51"/>
      <c r="D27" s="52"/>
      <c r="E27" s="5" t="s">
        <v>82</v>
      </c>
      <c r="F27" s="6">
        <v>-12000</v>
      </c>
      <c r="G27" s="3">
        <v>1</v>
      </c>
      <c r="H27" s="6">
        <f t="shared" si="1"/>
        <v>-12000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32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497000</v>
      </c>
      <c r="F33" s="61"/>
      <c r="G33" s="62"/>
      <c r="H33" s="97" t="s">
        <v>19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35</v>
      </c>
      <c r="B35" s="67"/>
      <c r="C35" s="80"/>
      <c r="D35" s="81"/>
      <c r="E35" s="8" t="s">
        <v>4</v>
      </c>
      <c r="F35" s="108">
        <f>SUM(E21,E33)</f>
        <v>1690000</v>
      </c>
      <c r="G35" s="108"/>
      <c r="H35" s="9" t="s">
        <v>19</v>
      </c>
      <c r="I35" s="2"/>
    </row>
    <row r="36" spans="1:9" ht="16.5" customHeight="1">
      <c r="A36" s="66" t="s">
        <v>34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20</v>
      </c>
      <c r="F36" s="106">
        <f>F35*1.1-F35</f>
        <v>169000.00000000023</v>
      </c>
      <c r="G36" s="107"/>
      <c r="H36" s="10"/>
      <c r="I36" s="2"/>
    </row>
    <row r="37" spans="1:9" ht="17.25" customHeight="1">
      <c r="A37" s="66" t="s">
        <v>30</v>
      </c>
      <c r="B37" s="67"/>
      <c r="C37" s="82"/>
      <c r="D37" s="83"/>
      <c r="E37" s="8" t="s">
        <v>29</v>
      </c>
      <c r="F37" s="62" t="s">
        <v>62</v>
      </c>
      <c r="G37" s="65"/>
      <c r="H37" s="31"/>
      <c r="I37" s="2"/>
    </row>
    <row r="38" spans="1:9" ht="19.5" customHeight="1">
      <c r="A38" s="74" t="s">
        <v>31</v>
      </c>
      <c r="B38" s="75"/>
      <c r="C38" s="84">
        <f>SUM(C35:C36)-C37</f>
        <v>0</v>
      </c>
      <c r="D38" s="85"/>
      <c r="E38" s="26" t="s">
        <v>60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21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1910000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36</v>
      </c>
      <c r="D1" s="12" t="s">
        <v>38</v>
      </c>
      <c r="E1" s="28" t="s">
        <v>58</v>
      </c>
      <c r="F1" s="28"/>
    </row>
    <row r="2" spans="1:6">
      <c r="A2" t="s">
        <v>26</v>
      </c>
      <c r="B2" t="s">
        <v>19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4" t="s">
        <v>39</v>
      </c>
    </row>
    <row r="4" spans="1:6">
      <c r="A4" t="s">
        <v>28</v>
      </c>
      <c r="B4" s="11">
        <f>Sheet1!F35-(Sheet1!C35)</f>
        <v>1690000</v>
      </c>
    </row>
    <row r="5" spans="1:6">
      <c r="A5" t="s">
        <v>42</v>
      </c>
      <c r="B5">
        <f>B4*1.13</f>
        <v>1909699.9999999998</v>
      </c>
    </row>
    <row r="6" spans="1:6">
      <c r="A6" t="s">
        <v>40</v>
      </c>
    </row>
    <row r="7" spans="1:6">
      <c r="A7" t="s">
        <v>18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2020-08-30T05:11:26Z</dcterms:modified>
</cp:coreProperties>
</file>