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13_ncr:1_{12687C1F-813F-4E1D-BCEA-78108EF4C299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<sst xmlns="http://schemas.openxmlformats.org/spreadsheetml/2006/main" count="92" uniqueCount="84">
  <si>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</si>
  <si>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</si>
  <si>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</si>
  <si>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</si>
  <si>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</si>
  <si>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</si>
  <si>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</si>
  <si>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</si>
  <si>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</si>
  <si>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</si>
  <si>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</si>
  <si>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</si>
  <si>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</si>
  <si>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</si>
  <si>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</si>
  <si>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</si>
  <si>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</si>
  <si>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</si>
  <si>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</si>
  <si>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</si>
  <si>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</si>
  <si>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</si>
  <si>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</si>
  <si>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</si>
  <si>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</si>
  <si>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</si>
  <si>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</si>
  <si>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</si>
  <si>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</si>
  <si>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</si>
  <si>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</si>
  <si>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</si>
  <si>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</si>
  <si>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</si>
  <si>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</si>
  <si>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</si>
  <si>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</si>
  <si>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</si>
  <si>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</si>
  <si>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</si>
  <si>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</si>
  <si>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</si>
  <si>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</si>
  <si>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</si>
  <si>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</si>
  <si>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</si>
  <si>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</si>
  <si>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</si>
  <si>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</si>
  <si>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</si>
  <si>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</si>
  <si>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</si>
  <si>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</si>
  <si>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</si>
  <si>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</si>
  <si>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</si>
  <si>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</si>
  <si>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</si>
  <si>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</si>
  <si>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</si>
  <si>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</si>
  <si>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</si>
  <si>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</si>
  <si>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</si>
  <si>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</si>
  <si>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인텔 코어i3-10세대 10105 (코멧레이크S 리프레시) (정품)</t>
    <phoneticPr fontId="1" type="noConversion"/>
  </si>
  <si>
    <t>인텔 기본쿨러</t>
    <phoneticPr fontId="1" type="noConversion"/>
  </si>
  <si>
    <t>ASRock H510M-HDV/M.2</t>
    <phoneticPr fontId="1" type="noConversion"/>
  </si>
  <si>
    <t>삼성전자 DDR4-3200 (16GB)</t>
    <phoneticPr fontId="1" type="noConversion"/>
  </si>
  <si>
    <t>인텔 UHD 630 내장그래픽</t>
    <phoneticPr fontId="1" type="noConversion"/>
  </si>
  <si>
    <t>M.2 NVME 256GB</t>
    <phoneticPr fontId="1" type="noConversion"/>
  </si>
  <si>
    <t>컴이지 킹덤 코디101 V2 (블랙)</t>
    <phoneticPr fontId="1" type="noConversion"/>
  </si>
  <si>
    <t>마이크로닉스 COOLMAX 600W 80Plus</t>
    <phoneticPr fontId="1" type="noConversion"/>
  </si>
  <si>
    <t>대성글로벌코리아 ViewSync Etroy VSG241-75 HDR 슬림베젤 게이밍 무결점</t>
    <phoneticPr fontId="1" type="noConversion"/>
  </si>
  <si>
    <t>모니터</t>
    <phoneticPr fontId="1" type="noConversion"/>
  </si>
  <si>
    <t>키마셋</t>
    <phoneticPr fontId="1" type="noConversion"/>
  </si>
  <si>
    <t>멀티탭</t>
    <phoneticPr fontId="1" type="noConversion"/>
  </si>
  <si>
    <t>6구 개별 5M</t>
    <phoneticPr fontId="1" type="noConversion"/>
  </si>
  <si>
    <t>최영선</t>
    <phoneticPr fontId="1" type="noConversion"/>
  </si>
  <si>
    <t>할인금</t>
    <phoneticPr fontId="1" type="noConversion"/>
  </si>
  <si>
    <t>서비스품목 대신 할인</t>
    <phoneticPr fontId="1" type="noConversion"/>
  </si>
  <si>
    <t>무선랜</t>
    <phoneticPr fontId="1" type="noConversion"/>
  </si>
  <si>
    <t>로지텍 MK545 무선 합본 세트</t>
    <phoneticPr fontId="1" type="noConversion"/>
  </si>
  <si>
    <t>아이피타임 A2000UA 4DBI 기가무선랜카드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</si>
</sst>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F35" sqref="F35:G35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78</v>
      </c>
      <c r="C1" s="43" t="s">
        <v>48</v>
      </c>
      <c r="D1" s="44"/>
      <c r="E1" s="102"/>
      <c r="F1" s="103"/>
      <c r="G1" s="103"/>
      <c r="H1" s="104"/>
    </row>
    <row r="2" spans="1:9" ht="22.5" customHeight="1">
      <c r="A2" s="15" t="s">
        <v>31</v>
      </c>
      <c r="B2" s="22">
        <v>1051504309</v>
      </c>
      <c r="C2" s="45"/>
      <c r="D2" s="46"/>
      <c r="E2" s="105"/>
      <c r="F2" s="106"/>
      <c r="G2" s="106"/>
      <c r="H2" s="107"/>
    </row>
    <row r="3" spans="1:9" ht="22.5" customHeight="1">
      <c r="A3" s="15" t="s">
        <v>32</v>
      </c>
      <c r="B3" s="17">
        <f ca="1">TODAY()</f>
        <v>44567</v>
      </c>
      <c r="C3" s="16" t="s">
        <v>33</v>
      </c>
      <c r="D3" s="21"/>
      <c r="E3" s="105"/>
      <c r="F3" s="106"/>
      <c r="G3" s="106"/>
      <c r="H3" s="107"/>
    </row>
    <row r="4" spans="1:9" ht="22.5" customHeight="1">
      <c r="A4" s="14" t="s">
        <v>30</v>
      </c>
      <c r="B4" s="49"/>
      <c r="C4" s="49"/>
      <c r="D4" s="50"/>
      <c r="E4" s="108"/>
      <c r="F4" s="109"/>
      <c r="G4" s="109"/>
      <c r="H4" s="110"/>
    </row>
    <row r="5" spans="1:9">
      <c r="A5" s="47" t="s">
        <v>0</v>
      </c>
      <c r="B5" s="48"/>
      <c r="C5" s="47" t="s">
        <v>5</v>
      </c>
      <c r="D5" s="48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3" t="s">
        <v>49</v>
      </c>
      <c r="B6" s="34"/>
      <c r="C6" s="60" t="s">
        <v>65</v>
      </c>
      <c r="D6" s="61"/>
      <c r="E6" s="3" t="s">
        <v>54</v>
      </c>
      <c r="F6" s="6">
        <v>145000</v>
      </c>
      <c r="G6" s="3">
        <v>1</v>
      </c>
      <c r="H6" s="6">
        <f>F6*G6</f>
        <v>145000</v>
      </c>
      <c r="I6" s="2"/>
    </row>
    <row r="7" spans="1:9" ht="24" customHeight="1">
      <c r="A7" s="35"/>
      <c r="B7" s="36"/>
      <c r="C7" s="60" t="s">
        <v>66</v>
      </c>
      <c r="D7" s="61"/>
      <c r="E7" s="26" t="s">
        <v>55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35"/>
      <c r="B8" s="36"/>
      <c r="C8" s="114" t="s">
        <v>67</v>
      </c>
      <c r="D8" s="115"/>
      <c r="E8" s="3" t="s">
        <v>56</v>
      </c>
      <c r="F8" s="6">
        <v>90000</v>
      </c>
      <c r="G8" s="3">
        <v>1</v>
      </c>
      <c r="H8" s="6">
        <f t="shared" si="0"/>
        <v>90000</v>
      </c>
      <c r="I8" s="2"/>
    </row>
    <row r="9" spans="1:9" ht="24" customHeight="1">
      <c r="A9" s="35"/>
      <c r="B9" s="36"/>
      <c r="C9" s="60" t="s">
        <v>68</v>
      </c>
      <c r="D9" s="61"/>
      <c r="E9" s="3" t="s">
        <v>57</v>
      </c>
      <c r="F9" s="6">
        <v>85000</v>
      </c>
      <c r="G9" s="3">
        <v>1</v>
      </c>
      <c r="H9" s="6">
        <f t="shared" si="0"/>
        <v>85000</v>
      </c>
      <c r="I9" s="2"/>
    </row>
    <row r="10" spans="1:9" ht="24" customHeight="1">
      <c r="A10" s="35"/>
      <c r="B10" s="36"/>
      <c r="C10" s="60" t="s">
        <v>69</v>
      </c>
      <c r="D10" s="61"/>
      <c r="E10" s="3" t="s">
        <v>58</v>
      </c>
      <c r="F10" s="6">
        <v>0</v>
      </c>
      <c r="G10" s="3">
        <v>1</v>
      </c>
      <c r="H10" s="6">
        <f t="shared" si="0"/>
        <v>0</v>
      </c>
      <c r="I10" s="2"/>
    </row>
    <row r="11" spans="1:9" ht="24" customHeight="1">
      <c r="A11" s="35"/>
      <c r="B11" s="36"/>
      <c r="C11" s="62" t="s">
        <v>70</v>
      </c>
      <c r="D11" s="63"/>
      <c r="E11" s="3" t="s">
        <v>59</v>
      </c>
      <c r="F11" s="6">
        <v>45000</v>
      </c>
      <c r="G11" s="3">
        <v>1</v>
      </c>
      <c r="H11" s="6">
        <f t="shared" si="0"/>
        <v>45000</v>
      </c>
      <c r="I11" s="2"/>
    </row>
    <row r="12" spans="1:9" ht="24" customHeight="1">
      <c r="A12" s="35"/>
      <c r="B12" s="36"/>
      <c r="C12" s="60"/>
      <c r="D12" s="61"/>
      <c r="E12" s="3" t="s">
        <v>60</v>
      </c>
      <c r="F12" s="6"/>
      <c r="G12" s="3"/>
      <c r="H12" s="6">
        <f t="shared" si="0"/>
        <v>0</v>
      </c>
      <c r="I12" s="2"/>
    </row>
    <row r="13" spans="1:9" ht="24" customHeight="1">
      <c r="A13" s="35"/>
      <c r="B13" s="36"/>
      <c r="C13" s="54" t="s">
        <v>46</v>
      </c>
      <c r="D13" s="55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35"/>
      <c r="B14" s="36"/>
      <c r="C14" s="54" t="s">
        <v>71</v>
      </c>
      <c r="D14" s="55"/>
      <c r="E14" s="3" t="s">
        <v>62</v>
      </c>
      <c r="F14" s="6">
        <v>30000</v>
      </c>
      <c r="G14" s="3">
        <v>1</v>
      </c>
      <c r="H14" s="6">
        <f t="shared" si="0"/>
        <v>30000</v>
      </c>
      <c r="I14" s="2"/>
    </row>
    <row r="15" spans="1:9" ht="24" customHeight="1">
      <c r="A15" s="35"/>
      <c r="B15" s="36"/>
      <c r="C15" s="54" t="s">
        <v>72</v>
      </c>
      <c r="D15" s="55"/>
      <c r="E15" s="3" t="s">
        <v>63</v>
      </c>
      <c r="F15" s="6">
        <v>45000</v>
      </c>
      <c r="G15" s="3">
        <v>1</v>
      </c>
      <c r="H15" s="6">
        <f t="shared" si="0"/>
        <v>45000</v>
      </c>
      <c r="I15" s="2"/>
    </row>
    <row r="16" spans="1:9" ht="24" customHeight="1">
      <c r="A16" s="35"/>
      <c r="B16" s="36"/>
      <c r="C16" s="56" t="s">
        <v>47</v>
      </c>
      <c r="D16" s="57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35"/>
      <c r="B17" s="36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5"/>
      <c r="B18" s="36"/>
      <c r="C18" s="58" t="s">
        <v>42</v>
      </c>
      <c r="D18" s="59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35"/>
      <c r="B19" s="36"/>
      <c r="C19" s="52"/>
      <c r="D19" s="53"/>
      <c r="E19" s="4"/>
      <c r="F19" s="7"/>
      <c r="G19" s="4"/>
      <c r="H19" s="6">
        <f t="shared" si="0"/>
        <v>0</v>
      </c>
      <c r="I19" s="2"/>
    </row>
    <row r="20" spans="1:9" ht="12.75" customHeight="1">
      <c r="A20" s="37" t="s">
        <v>50</v>
      </c>
      <c r="B20" s="38"/>
      <c r="C20" s="51" t="s">
        <v>6</v>
      </c>
      <c r="D20" s="51"/>
      <c r="E20" s="67">
        <f>SUM(H6:H19)</f>
        <v>500000</v>
      </c>
      <c r="F20" s="67"/>
      <c r="G20" s="29">
        <v>3</v>
      </c>
      <c r="H20" s="113" t="s">
        <v>8</v>
      </c>
      <c r="I20" s="2"/>
    </row>
    <row r="21" spans="1:9" ht="12.75" customHeight="1">
      <c r="A21" s="39"/>
      <c r="B21" s="40"/>
      <c r="C21" s="51"/>
      <c r="D21" s="51"/>
      <c r="E21" s="67">
        <f>E20*G20</f>
        <v>1500000</v>
      </c>
      <c r="F21" s="67"/>
      <c r="G21" s="67"/>
      <c r="H21" s="113"/>
      <c r="I21" s="2"/>
    </row>
    <row r="22" spans="1:9" ht="12.75" customHeight="1">
      <c r="A22" s="39"/>
      <c r="B22" s="40"/>
      <c r="C22" s="51"/>
      <c r="D22" s="51"/>
      <c r="E22" s="67"/>
      <c r="F22" s="67"/>
      <c r="G22" s="67"/>
      <c r="H22" s="113"/>
      <c r="I22" s="2"/>
    </row>
    <row r="23" spans="1:9" ht="17.25" customHeight="1">
      <c r="A23" s="39"/>
      <c r="B23" s="40"/>
      <c r="C23" s="94" t="s">
        <v>11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1"/>
      <c r="B24" s="42"/>
      <c r="C24" s="54" t="s">
        <v>73</v>
      </c>
      <c r="D24" s="55"/>
      <c r="E24" s="5" t="s">
        <v>74</v>
      </c>
      <c r="F24" s="6">
        <v>140000</v>
      </c>
      <c r="G24" s="3">
        <v>3</v>
      </c>
      <c r="H24" s="6">
        <f>F24*G24</f>
        <v>420000</v>
      </c>
      <c r="I24" s="2"/>
    </row>
    <row r="25" spans="1:9" ht="21.95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66" t="s">
        <v>77</v>
      </c>
      <c r="D25" s="65"/>
      <c r="E25" s="5" t="s">
        <v>76</v>
      </c>
      <c r="F25" s="6">
        <v>20000</v>
      </c>
      <c r="G25" s="3">
        <v>3</v>
      </c>
      <c r="H25" s="6">
        <f t="shared" ref="H25:H32" si="1">F25*G25</f>
        <v>60000</v>
      </c>
      <c r="I25" s="2"/>
    </row>
    <row r="26" spans="1:9" ht="21.95" customHeight="1">
      <c r="A26" s="78"/>
      <c r="B26" s="79"/>
      <c r="C26" s="64" t="s">
        <v>80</v>
      </c>
      <c r="D26" s="55"/>
      <c r="E26" s="5" t="s">
        <v>79</v>
      </c>
      <c r="F26" s="6">
        <v>-20000</v>
      </c>
      <c r="G26" s="3">
        <v>1</v>
      </c>
      <c r="H26" s="6">
        <f t="shared" si="1"/>
        <v>-20000</v>
      </c>
      <c r="I26" s="2"/>
    </row>
    <row r="27" spans="1:9" ht="21.95" customHeight="1">
      <c r="A27" s="78"/>
      <c r="B27" s="79"/>
      <c r="C27" s="66" t="s">
        <v>83</v>
      </c>
      <c r="D27" s="65"/>
      <c r="E27" s="5" t="s">
        <v>81</v>
      </c>
      <c r="F27" s="6">
        <v>30000</v>
      </c>
      <c r="G27" s="3">
        <v>3</v>
      </c>
      <c r="H27" s="6">
        <f t="shared" si="1"/>
        <v>90000</v>
      </c>
      <c r="I27" s="2"/>
    </row>
    <row r="28" spans="1:9" ht="21.95" customHeight="1">
      <c r="A28" s="78"/>
      <c r="B28" s="79"/>
      <c r="C28" s="64" t="s">
        <v>82</v>
      </c>
      <c r="D28" s="65"/>
      <c r="E28" s="5" t="s">
        <v>75</v>
      </c>
      <c r="F28" s="6">
        <v>75000</v>
      </c>
      <c r="G28" s="3">
        <v>2</v>
      </c>
      <c r="H28" s="6">
        <f t="shared" si="1"/>
        <v>150000</v>
      </c>
      <c r="I28" s="2"/>
    </row>
    <row r="29" spans="1:9" ht="21.95" customHeight="1">
      <c r="A29" s="78"/>
      <c r="B29" s="79"/>
      <c r="C29" s="66"/>
      <c r="D29" s="65"/>
      <c r="E29" s="5"/>
      <c r="F29" s="6"/>
      <c r="G29" s="3"/>
      <c r="H29" s="6">
        <f t="shared" si="1"/>
        <v>0</v>
      </c>
      <c r="I29" s="2"/>
    </row>
    <row r="30" spans="1:9" ht="21.95" customHeight="1">
      <c r="A30" s="78"/>
      <c r="B30" s="79"/>
      <c r="C30" s="66"/>
      <c r="D30" s="65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6"/>
      <c r="D31" s="65"/>
      <c r="E31" s="5"/>
      <c r="F31" s="6"/>
      <c r="G31" s="3"/>
      <c r="H31" s="6">
        <f t="shared" si="1"/>
        <v>0</v>
      </c>
      <c r="I31" s="2"/>
    </row>
    <row r="32" spans="1:9" hidden="1">
      <c r="A32" s="80"/>
      <c r="B32" s="81"/>
      <c r="C32" s="66"/>
      <c r="D32" s="65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19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700000</v>
      </c>
      <c r="F33" s="69"/>
      <c r="G33" s="69"/>
      <c r="H33" s="111" t="s">
        <v>8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2"/>
      <c r="I34" s="2"/>
    </row>
    <row r="35" spans="1:9" ht="16.5" customHeight="1">
      <c r="A35" s="74" t="s">
        <v>22</v>
      </c>
      <c r="B35" s="75"/>
      <c r="C35" s="88"/>
      <c r="D35" s="89"/>
      <c r="E35" s="8" t="s">
        <v>4</v>
      </c>
      <c r="F35" s="118">
        <f>SUM(E21,E33)</f>
        <v>2200000</v>
      </c>
      <c r="G35" s="118"/>
      <c r="H35" s="9" t="s">
        <v>8</v>
      </c>
      <c r="I35" s="2"/>
    </row>
    <row r="36" spans="1:9" ht="16.5" customHeight="1">
      <c r="A36" s="74" t="s">
        <v>21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9</v>
      </c>
      <c r="F36" s="116">
        <f>F35*1.1-F35</f>
        <v>220000</v>
      </c>
      <c r="G36" s="117"/>
      <c r="H36" s="10"/>
      <c r="I36" s="2"/>
    </row>
    <row r="37" spans="1:9" ht="17.25" customHeight="1">
      <c r="A37" s="74" t="s">
        <v>17</v>
      </c>
      <c r="B37" s="75"/>
      <c r="C37" s="96"/>
      <c r="D37" s="97"/>
      <c r="E37" s="8" t="s">
        <v>16</v>
      </c>
      <c r="F37" s="72" t="s">
        <v>51</v>
      </c>
      <c r="G37" s="73"/>
      <c r="H37" s="32"/>
      <c r="I37" s="2"/>
    </row>
    <row r="38" spans="1:9" ht="19.5" customHeight="1">
      <c r="A38" s="82" t="s">
        <v>18</v>
      </c>
      <c r="B38" s="83"/>
      <c r="C38" s="98">
        <f>SUM(C35:C36)-C37</f>
        <v>0</v>
      </c>
      <c r="D38" s="99"/>
      <c r="E38" s="25" t="s">
        <v>17</v>
      </c>
      <c r="F38" s="120"/>
      <c r="G38" s="121"/>
      <c r="H38" s="122"/>
      <c r="I38" s="2"/>
    </row>
    <row r="39" spans="1:9" ht="20.25" customHeight="1">
      <c r="A39" s="84"/>
      <c r="B39" s="85"/>
      <c r="C39" s="100"/>
      <c r="D39" s="101"/>
      <c r="E39" s="30" t="s">
        <v>10</v>
      </c>
      <c r="F39" s="119">
        <f>IF(F37="현금(이체X)",F35,IF(F37="카드",ROUND(Sheet2!B5,-4),IF(F37="이체 및 현금영수증",F35+F35*10%,IF(F37="이체 및 세금계산서",F35+F35*10%,IF(F37="이체 및 세금계산서",F35+F35*10%,)))))-F38</f>
        <v>2420000</v>
      </c>
      <c r="G39" s="119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2200000</v>
      </c>
    </row>
    <row r="5" spans="1:6">
      <c r="A5" t="s">
        <v>29</v>
      </c>
      <c r="B5">
        <f>B4*1.13</f>
        <v>2485999.9999999995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2022-01-06T04:23:49Z</dcterms:modified>
</cp:coreProperties>
</file>